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05" yWindow="-105" windowWidth="15600" windowHeight="11640" tabRatio="760" firstSheet="2" activeTab="8"/>
  </bookViews>
  <sheets>
    <sheet name="PROFILE" sheetId="1" r:id="rId1"/>
    <sheet name="RS PA I" sheetId="2" r:id="rId2"/>
    <sheet name="RS HY" sheetId="6" r:id="rId3"/>
    <sheet name="RC PA I" sheetId="3" r:id="rId4"/>
    <sheet name="RC HY" sheetId="7" r:id="rId5"/>
    <sheet name="half yearly 40" sheetId="12" r:id="rId6"/>
    <sheet name="RS PA II" sheetId="4" r:id="rId7"/>
    <sheet name="RC PA II" sheetId="5" r:id="rId8"/>
    <sheet name="final 80" sheetId="11" r:id="rId9"/>
    <sheet name="RC FINAL" sheetId="9" r:id="rId10"/>
    <sheet name="RS FINAL" sheetId="8" r:id="rId11"/>
    <sheet name="ATTENDANCE REC" sheetId="10" r:id="rId1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2" i="10" l="1"/>
  <c r="L11" i="10"/>
  <c r="L10" i="10"/>
  <c r="L8" i="10"/>
  <c r="L6" i="10"/>
  <c r="E7" i="10"/>
  <c r="E6" i="10"/>
  <c r="M3" i="10"/>
  <c r="K3" i="10"/>
  <c r="H3" i="10"/>
  <c r="BI6" i="8" l="1"/>
  <c r="M981" i="9" l="1"/>
  <c r="M980" i="9"/>
  <c r="M933" i="9"/>
  <c r="M932" i="9"/>
  <c r="M885" i="9"/>
  <c r="M884" i="9"/>
  <c r="M837" i="9"/>
  <c r="M836" i="9"/>
  <c r="M789" i="9"/>
  <c r="M788" i="9"/>
  <c r="M741" i="9"/>
  <c r="M740" i="9"/>
  <c r="M693" i="9"/>
  <c r="M692" i="9"/>
  <c r="M645" i="9"/>
  <c r="M644" i="9"/>
  <c r="M597" i="9"/>
  <c r="M596" i="9"/>
  <c r="M549" i="9"/>
  <c r="M548" i="9"/>
  <c r="M501" i="9"/>
  <c r="M500" i="9"/>
  <c r="M453" i="9"/>
  <c r="M452" i="9"/>
  <c r="M405" i="9"/>
  <c r="M404" i="9"/>
  <c r="M357" i="9"/>
  <c r="M356" i="9"/>
  <c r="M309" i="9"/>
  <c r="M308" i="9"/>
  <c r="M261" i="9"/>
  <c r="M260" i="9"/>
  <c r="M213" i="9"/>
  <c r="M212" i="9"/>
  <c r="M165" i="9"/>
  <c r="M164" i="9"/>
  <c r="M117" i="9"/>
  <c r="M116" i="9"/>
  <c r="M69" i="9"/>
  <c r="M68" i="9"/>
  <c r="L974" i="9"/>
  <c r="M974" i="9" s="1"/>
  <c r="F974" i="9"/>
  <c r="G974" i="9" s="1"/>
  <c r="L973" i="9"/>
  <c r="M973" i="9" s="1"/>
  <c r="F973" i="9"/>
  <c r="G973" i="9" s="1"/>
  <c r="L975" i="9"/>
  <c r="M975" i="9" s="1"/>
  <c r="F975" i="9"/>
  <c r="G975" i="9" s="1"/>
  <c r="L976" i="9"/>
  <c r="M976" i="9" s="1"/>
  <c r="F976" i="9"/>
  <c r="G976" i="9" s="1"/>
  <c r="L928" i="9"/>
  <c r="M928" i="9" s="1"/>
  <c r="F928" i="9"/>
  <c r="G928" i="9" s="1"/>
  <c r="L927" i="9"/>
  <c r="M927" i="9" s="1"/>
  <c r="F927" i="9"/>
  <c r="G927" i="9" s="1"/>
  <c r="L926" i="9"/>
  <c r="M926" i="9" s="1"/>
  <c r="F926" i="9"/>
  <c r="G926" i="9" s="1"/>
  <c r="L925" i="9"/>
  <c r="F925" i="9"/>
  <c r="G925" i="9" s="1"/>
  <c r="L879" i="9"/>
  <c r="M879" i="9" s="1"/>
  <c r="F879" i="9"/>
  <c r="G879" i="9" s="1"/>
  <c r="L878" i="9"/>
  <c r="M878" i="9" s="1"/>
  <c r="F878" i="9"/>
  <c r="G878" i="9" s="1"/>
  <c r="L877" i="9"/>
  <c r="M877" i="9" s="1"/>
  <c r="F877" i="9"/>
  <c r="G877" i="9" s="1"/>
  <c r="L880" i="9"/>
  <c r="M880" i="9" s="1"/>
  <c r="F880" i="9"/>
  <c r="G880" i="9" s="1"/>
  <c r="L832" i="9"/>
  <c r="M832" i="9" s="1"/>
  <c r="F832" i="9"/>
  <c r="G832" i="9" s="1"/>
  <c r="L831" i="9"/>
  <c r="M831" i="9" s="1"/>
  <c r="F831" i="9"/>
  <c r="G831" i="9" s="1"/>
  <c r="L830" i="9"/>
  <c r="M830" i="9" s="1"/>
  <c r="F830" i="9"/>
  <c r="G830" i="9" s="1"/>
  <c r="L829" i="9"/>
  <c r="M829" i="9" s="1"/>
  <c r="F829" i="9"/>
  <c r="G829" i="9" s="1"/>
  <c r="L782" i="9"/>
  <c r="M782" i="9" s="1"/>
  <c r="F782" i="9"/>
  <c r="G782" i="9" s="1"/>
  <c r="L781" i="9"/>
  <c r="M781" i="9" s="1"/>
  <c r="F781" i="9"/>
  <c r="G781" i="9" s="1"/>
  <c r="L783" i="9"/>
  <c r="M783" i="9" s="1"/>
  <c r="F783" i="9"/>
  <c r="G783" i="9" s="1"/>
  <c r="L784" i="9"/>
  <c r="M784" i="9" s="1"/>
  <c r="F784" i="9"/>
  <c r="G784" i="9" s="1"/>
  <c r="L736" i="9"/>
  <c r="M736" i="9" s="1"/>
  <c r="F736" i="9"/>
  <c r="G736" i="9" s="1"/>
  <c r="L735" i="9"/>
  <c r="M735" i="9" s="1"/>
  <c r="F735" i="9"/>
  <c r="G735" i="9" s="1"/>
  <c r="L734" i="9"/>
  <c r="M734" i="9" s="1"/>
  <c r="F734" i="9"/>
  <c r="G734" i="9" s="1"/>
  <c r="L733" i="9"/>
  <c r="F733" i="9"/>
  <c r="G733" i="9" s="1"/>
  <c r="L687" i="9"/>
  <c r="M687" i="9" s="1"/>
  <c r="F687" i="9"/>
  <c r="G687" i="9" s="1"/>
  <c r="L686" i="9"/>
  <c r="M686" i="9" s="1"/>
  <c r="F686" i="9"/>
  <c r="G686" i="9" s="1"/>
  <c r="L685" i="9"/>
  <c r="M685" i="9" s="1"/>
  <c r="F685" i="9"/>
  <c r="G685" i="9" s="1"/>
  <c r="L688" i="9"/>
  <c r="M688" i="9" s="1"/>
  <c r="F688" i="9"/>
  <c r="G688" i="9" s="1"/>
  <c r="L640" i="9"/>
  <c r="M640" i="9" s="1"/>
  <c r="F640" i="9"/>
  <c r="G640" i="9" s="1"/>
  <c r="L639" i="9"/>
  <c r="M639" i="9" s="1"/>
  <c r="F639" i="9"/>
  <c r="G639" i="9" s="1"/>
  <c r="L638" i="9"/>
  <c r="M638" i="9" s="1"/>
  <c r="F638" i="9"/>
  <c r="G638" i="9" s="1"/>
  <c r="L637" i="9"/>
  <c r="M637" i="9" s="1"/>
  <c r="F637" i="9"/>
  <c r="G637" i="9" s="1"/>
  <c r="L590" i="9"/>
  <c r="M590" i="9" s="1"/>
  <c r="F590" i="9"/>
  <c r="G590" i="9" s="1"/>
  <c r="L589" i="9"/>
  <c r="M589" i="9" s="1"/>
  <c r="F589" i="9"/>
  <c r="G589" i="9" s="1"/>
  <c r="L591" i="9"/>
  <c r="M591" i="9" s="1"/>
  <c r="F591" i="9"/>
  <c r="G591" i="9" s="1"/>
  <c r="L592" i="9"/>
  <c r="M592" i="9" s="1"/>
  <c r="F592" i="9"/>
  <c r="G592" i="9" s="1"/>
  <c r="L544" i="9"/>
  <c r="M544" i="9" s="1"/>
  <c r="F544" i="9"/>
  <c r="G544" i="9" s="1"/>
  <c r="L543" i="9"/>
  <c r="M543" i="9" s="1"/>
  <c r="F543" i="9"/>
  <c r="G543" i="9" s="1"/>
  <c r="L542" i="9"/>
  <c r="M542" i="9" s="1"/>
  <c r="F542" i="9"/>
  <c r="G542" i="9" s="1"/>
  <c r="L541" i="9"/>
  <c r="F541" i="9"/>
  <c r="G541" i="9" s="1"/>
  <c r="L495" i="9"/>
  <c r="M495" i="9" s="1"/>
  <c r="F495" i="9"/>
  <c r="G495" i="9" s="1"/>
  <c r="L494" i="9"/>
  <c r="M494" i="9" s="1"/>
  <c r="F494" i="9"/>
  <c r="L493" i="9"/>
  <c r="M493" i="9" s="1"/>
  <c r="F493" i="9"/>
  <c r="G493" i="9" s="1"/>
  <c r="L496" i="9"/>
  <c r="M496" i="9" s="1"/>
  <c r="F496" i="9"/>
  <c r="G496" i="9" s="1"/>
  <c r="L448" i="9"/>
  <c r="M448" i="9" s="1"/>
  <c r="F448" i="9"/>
  <c r="G448" i="9" s="1"/>
  <c r="AY16" i="8"/>
  <c r="AZ16" i="8" s="1"/>
  <c r="AS16" i="8"/>
  <c r="AT16" i="8" s="1"/>
  <c r="L447" i="9"/>
  <c r="M447" i="9" s="1"/>
  <c r="F447" i="9"/>
  <c r="G447" i="9" s="1"/>
  <c r="L446" i="9"/>
  <c r="M446" i="9" s="1"/>
  <c r="F446" i="9"/>
  <c r="G446" i="9" s="1"/>
  <c r="L445" i="9"/>
  <c r="M445" i="9" s="1"/>
  <c r="F445" i="9"/>
  <c r="L398" i="9"/>
  <c r="M398" i="9" s="1"/>
  <c r="F398" i="9"/>
  <c r="G398" i="9" s="1"/>
  <c r="L397" i="9"/>
  <c r="M397" i="9" s="1"/>
  <c r="F397" i="9"/>
  <c r="G397" i="9" s="1"/>
  <c r="L399" i="9"/>
  <c r="M399" i="9" s="1"/>
  <c r="F399" i="9"/>
  <c r="G399" i="9" s="1"/>
  <c r="L400" i="9"/>
  <c r="M400" i="9" s="1"/>
  <c r="F400" i="9"/>
  <c r="G400" i="9" s="1"/>
  <c r="L352" i="9"/>
  <c r="M352" i="9" s="1"/>
  <c r="F352" i="9"/>
  <c r="G352" i="9" s="1"/>
  <c r="L351" i="9"/>
  <c r="M351" i="9" s="1"/>
  <c r="F351" i="9"/>
  <c r="G351" i="9" s="1"/>
  <c r="L350" i="9"/>
  <c r="M350" i="9" s="1"/>
  <c r="F350" i="9"/>
  <c r="G350" i="9" s="1"/>
  <c r="L349" i="9"/>
  <c r="F349" i="9"/>
  <c r="G349" i="9" s="1"/>
  <c r="L304" i="9"/>
  <c r="M304" i="9" s="1"/>
  <c r="F304" i="9"/>
  <c r="G304" i="9" s="1"/>
  <c r="L303" i="9"/>
  <c r="M303" i="9" s="1"/>
  <c r="F303" i="9"/>
  <c r="G303" i="9" s="1"/>
  <c r="L301" i="9"/>
  <c r="M301" i="9" s="1"/>
  <c r="F301" i="9"/>
  <c r="G301" i="9" s="1"/>
  <c r="L302" i="9"/>
  <c r="M302" i="9" s="1"/>
  <c r="F302" i="9"/>
  <c r="G302" i="9" s="1"/>
  <c r="L254" i="9"/>
  <c r="M254" i="9" s="1"/>
  <c r="F254" i="9"/>
  <c r="G254" i="9" s="1"/>
  <c r="L253" i="9"/>
  <c r="M253" i="9" s="1"/>
  <c r="F253" i="9"/>
  <c r="G253" i="9" s="1"/>
  <c r="L255" i="9"/>
  <c r="M255" i="9" s="1"/>
  <c r="F255" i="9"/>
  <c r="G255" i="9" s="1"/>
  <c r="L256" i="9"/>
  <c r="M256" i="9" s="1"/>
  <c r="F256" i="9"/>
  <c r="G256" i="9" s="1"/>
  <c r="L206" i="9"/>
  <c r="M206" i="9" s="1"/>
  <c r="F206" i="9"/>
  <c r="G206" i="9" s="1"/>
  <c r="L205" i="9"/>
  <c r="M205" i="9" s="1"/>
  <c r="F205" i="9"/>
  <c r="G205" i="9" s="1"/>
  <c r="L207" i="9"/>
  <c r="M207" i="9" s="1"/>
  <c r="F207" i="9"/>
  <c r="G207" i="9" s="1"/>
  <c r="L208" i="9"/>
  <c r="M208" i="9" s="1"/>
  <c r="F208" i="9"/>
  <c r="G208" i="9" s="1"/>
  <c r="L160" i="9"/>
  <c r="M160" i="9" s="1"/>
  <c r="F160" i="9"/>
  <c r="G160" i="9" s="1"/>
  <c r="L159" i="9"/>
  <c r="M159" i="9" s="1"/>
  <c r="F159" i="9"/>
  <c r="G159" i="9" s="1"/>
  <c r="L158" i="9"/>
  <c r="M158" i="9" s="1"/>
  <c r="F158" i="9"/>
  <c r="G158" i="9" s="1"/>
  <c r="L157" i="9"/>
  <c r="M157" i="9" s="1"/>
  <c r="F157" i="9"/>
  <c r="G157" i="9" s="1"/>
  <c r="L112" i="9"/>
  <c r="M112" i="9" s="1"/>
  <c r="F112" i="9"/>
  <c r="G112" i="9" s="1"/>
  <c r="L111" i="9"/>
  <c r="M111" i="9" s="1"/>
  <c r="F111" i="9"/>
  <c r="G111" i="9" s="1"/>
  <c r="L110" i="9"/>
  <c r="M110" i="9" s="1"/>
  <c r="F110" i="9"/>
  <c r="G110" i="9" s="1"/>
  <c r="L109" i="9"/>
  <c r="M109" i="9" s="1"/>
  <c r="F109" i="9"/>
  <c r="L64" i="9"/>
  <c r="M64" i="9" s="1"/>
  <c r="F64" i="9"/>
  <c r="G64" i="9" s="1"/>
  <c r="L63" i="9"/>
  <c r="M63" i="9" s="1"/>
  <c r="F63" i="9"/>
  <c r="G63" i="9" s="1"/>
  <c r="L62" i="9"/>
  <c r="M62" i="9" s="1"/>
  <c r="F62" i="9"/>
  <c r="G62" i="9" s="1"/>
  <c r="L61" i="9"/>
  <c r="M61" i="9" s="1"/>
  <c r="F61" i="9"/>
  <c r="L16" i="9"/>
  <c r="M16" i="9" s="1"/>
  <c r="F16" i="9"/>
  <c r="G16" i="9" s="1"/>
  <c r="L15" i="9"/>
  <c r="M15" i="9" s="1"/>
  <c r="F15" i="9"/>
  <c r="G15" i="9" s="1"/>
  <c r="L14" i="9"/>
  <c r="M14" i="9" s="1"/>
  <c r="F14" i="9"/>
  <c r="G14" i="9" s="1"/>
  <c r="L13" i="9"/>
  <c r="F13" i="9"/>
  <c r="G13" i="9" s="1"/>
  <c r="D20" i="9" l="1"/>
  <c r="D164" i="9"/>
  <c r="D356" i="9"/>
  <c r="G356" i="9" s="1"/>
  <c r="L356" i="9" s="1"/>
  <c r="D21" i="9"/>
  <c r="G21" i="9" s="1"/>
  <c r="D68" i="9"/>
  <c r="D357" i="9"/>
  <c r="G357" i="9" s="1"/>
  <c r="L357" i="9" s="1"/>
  <c r="D452" i="9"/>
  <c r="G452" i="9" s="1"/>
  <c r="L452" i="9" s="1"/>
  <c r="D500" i="9"/>
  <c r="D116" i="9"/>
  <c r="M13" i="9"/>
  <c r="G109" i="9"/>
  <c r="M349" i="9"/>
  <c r="G445" i="9"/>
  <c r="D549" i="9"/>
  <c r="G549" i="9" s="1"/>
  <c r="L549" i="9" s="1"/>
  <c r="D741" i="9"/>
  <c r="G741" i="9" s="1"/>
  <c r="L741" i="9" s="1"/>
  <c r="D933" i="9"/>
  <c r="G933" i="9" s="1"/>
  <c r="L933" i="9" s="1"/>
  <c r="D69" i="9"/>
  <c r="G69" i="9" s="1"/>
  <c r="L69" i="9" s="1"/>
  <c r="D260" i="9"/>
  <c r="G260" i="9" s="1"/>
  <c r="L260" i="9" s="1"/>
  <c r="D117" i="9"/>
  <c r="G117" i="9" s="1"/>
  <c r="L117" i="9" s="1"/>
  <c r="D453" i="9"/>
  <c r="G453" i="9" s="1"/>
  <c r="L453" i="9" s="1"/>
  <c r="D70" i="9"/>
  <c r="I70" i="9" s="1"/>
  <c r="L70" i="9" s="1"/>
  <c r="G68" i="9"/>
  <c r="L68" i="9" s="1"/>
  <c r="D118" i="9"/>
  <c r="I118" i="9" s="1"/>
  <c r="L118" i="9" s="1"/>
  <c r="G116" i="9"/>
  <c r="L116" i="9" s="1"/>
  <c r="G500" i="9"/>
  <c r="L500" i="9" s="1"/>
  <c r="G20" i="9"/>
  <c r="D22" i="9"/>
  <c r="G164" i="9"/>
  <c r="L164" i="9" s="1"/>
  <c r="D405" i="9"/>
  <c r="G405" i="9" s="1"/>
  <c r="L405" i="9" s="1"/>
  <c r="D692" i="9"/>
  <c r="D836" i="9"/>
  <c r="D932" i="9"/>
  <c r="G61" i="9"/>
  <c r="G494" i="9"/>
  <c r="M541" i="9"/>
  <c r="M733" i="9"/>
  <c r="M925" i="9"/>
  <c r="D309" i="9"/>
  <c r="G309" i="9" s="1"/>
  <c r="L309" i="9" s="1"/>
  <c r="D645" i="9"/>
  <c r="G645" i="9" s="1"/>
  <c r="L645" i="9" s="1"/>
  <c r="D789" i="9"/>
  <c r="G789" i="9" s="1"/>
  <c r="L789" i="9" s="1"/>
  <c r="D885" i="9"/>
  <c r="G885" i="9" s="1"/>
  <c r="L885" i="9" s="1"/>
  <c r="D981" i="9"/>
  <c r="G981" i="9" s="1"/>
  <c r="L981" i="9" s="1"/>
  <c r="D165" i="9"/>
  <c r="G165" i="9" s="1"/>
  <c r="L165" i="9" s="1"/>
  <c r="D358" i="9"/>
  <c r="I358" i="9" s="1"/>
  <c r="L358" i="9" s="1"/>
  <c r="D596" i="9"/>
  <c r="D213" i="9"/>
  <c r="G213" i="9" s="1"/>
  <c r="L213" i="9" s="1"/>
  <c r="D308" i="9"/>
  <c r="D404" i="9"/>
  <c r="D548" i="9"/>
  <c r="D644" i="9"/>
  <c r="D740" i="9"/>
  <c r="D884" i="9"/>
  <c r="D980" i="9"/>
  <c r="D212" i="9"/>
  <c r="D261" i="9"/>
  <c r="G261" i="9" s="1"/>
  <c r="L261" i="9" s="1"/>
  <c r="D501" i="9"/>
  <c r="G501" i="9" s="1"/>
  <c r="L501" i="9" s="1"/>
  <c r="D597" i="9"/>
  <c r="G597" i="9" s="1"/>
  <c r="L597" i="9" s="1"/>
  <c r="D693" i="9"/>
  <c r="G693" i="9" s="1"/>
  <c r="L693" i="9" s="1"/>
  <c r="D837" i="9"/>
  <c r="G837" i="9" s="1"/>
  <c r="L837" i="9" s="1"/>
  <c r="D788" i="9"/>
  <c r="AM9" i="8"/>
  <c r="AM21" i="8"/>
  <c r="AM22" i="8"/>
  <c r="AM23" i="8"/>
  <c r="AM24" i="8"/>
  <c r="AM25" i="8"/>
  <c r="AM26" i="8"/>
  <c r="AM27" i="8"/>
  <c r="AG7" i="8"/>
  <c r="AH7" i="8" s="1"/>
  <c r="AM7" i="8"/>
  <c r="AN7" i="8" s="1"/>
  <c r="AS7" i="8"/>
  <c r="AT7" i="8" s="1"/>
  <c r="AG8" i="8"/>
  <c r="AH8" i="8" s="1"/>
  <c r="AM8" i="8"/>
  <c r="AN8" i="8" s="1"/>
  <c r="AS8" i="8"/>
  <c r="AT8" i="8" s="1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J6" i="4"/>
  <c r="H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D406" i="9" l="1"/>
  <c r="I406" i="9" s="1"/>
  <c r="L406" i="9" s="1"/>
  <c r="D454" i="9"/>
  <c r="I454" i="9" s="1"/>
  <c r="L454" i="9" s="1"/>
  <c r="D214" i="9"/>
  <c r="I214" i="9" s="1"/>
  <c r="L214" i="9" s="1"/>
  <c r="G212" i="9"/>
  <c r="L212" i="9" s="1"/>
  <c r="D742" i="9"/>
  <c r="I742" i="9" s="1"/>
  <c r="L742" i="9" s="1"/>
  <c r="G740" i="9"/>
  <c r="L740" i="9" s="1"/>
  <c r="D310" i="9"/>
  <c r="I310" i="9" s="1"/>
  <c r="L310" i="9" s="1"/>
  <c r="G308" i="9"/>
  <c r="L308" i="9" s="1"/>
  <c r="D838" i="9"/>
  <c r="I838" i="9" s="1"/>
  <c r="L838" i="9" s="1"/>
  <c r="G836" i="9"/>
  <c r="L836" i="9" s="1"/>
  <c r="D166" i="9"/>
  <c r="I166" i="9" s="1"/>
  <c r="L166" i="9" s="1"/>
  <c r="D502" i="9"/>
  <c r="I502" i="9" s="1"/>
  <c r="L502" i="9" s="1"/>
  <c r="D934" i="9"/>
  <c r="I934" i="9" s="1"/>
  <c r="L934" i="9" s="1"/>
  <c r="G932" i="9"/>
  <c r="L932" i="9" s="1"/>
  <c r="G404" i="9"/>
  <c r="L404" i="9" s="1"/>
  <c r="D262" i="9"/>
  <c r="I262" i="9" s="1"/>
  <c r="L262" i="9" s="1"/>
  <c r="D646" i="9"/>
  <c r="I646" i="9" s="1"/>
  <c r="L646" i="9" s="1"/>
  <c r="G644" i="9"/>
  <c r="L644" i="9" s="1"/>
  <c r="D694" i="9"/>
  <c r="I694" i="9" s="1"/>
  <c r="L694" i="9" s="1"/>
  <c r="G692" i="9"/>
  <c r="L692" i="9" s="1"/>
  <c r="D886" i="9"/>
  <c r="I886" i="9" s="1"/>
  <c r="L886" i="9" s="1"/>
  <c r="G884" i="9"/>
  <c r="L884" i="9" s="1"/>
  <c r="D982" i="9"/>
  <c r="I982" i="9" s="1"/>
  <c r="L982" i="9" s="1"/>
  <c r="G980" i="9"/>
  <c r="L980" i="9" s="1"/>
  <c r="D550" i="9"/>
  <c r="I550" i="9" s="1"/>
  <c r="L550" i="9" s="1"/>
  <c r="G548" i="9"/>
  <c r="L548" i="9" s="1"/>
  <c r="D598" i="9"/>
  <c r="I598" i="9" s="1"/>
  <c r="L598" i="9" s="1"/>
  <c r="G596" i="9"/>
  <c r="L596" i="9" s="1"/>
  <c r="D790" i="9"/>
  <c r="I790" i="9" s="1"/>
  <c r="L790" i="9" s="1"/>
  <c r="G788" i="9"/>
  <c r="L788" i="9" s="1"/>
  <c r="F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6" i="4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919" i="7"/>
  <c r="H919" i="7" s="1"/>
  <c r="G918" i="7"/>
  <c r="H918" i="7" s="1"/>
  <c r="G917" i="7"/>
  <c r="H917" i="7" s="1"/>
  <c r="G916" i="7"/>
  <c r="H916" i="7" s="1"/>
  <c r="G874" i="7"/>
  <c r="H874" i="7" s="1"/>
  <c r="G873" i="7"/>
  <c r="H873" i="7" s="1"/>
  <c r="G872" i="7"/>
  <c r="H872" i="7" s="1"/>
  <c r="G871" i="7"/>
  <c r="G829" i="7"/>
  <c r="H829" i="7" s="1"/>
  <c r="G828" i="7"/>
  <c r="H828" i="7" s="1"/>
  <c r="G827" i="7"/>
  <c r="H827" i="7" s="1"/>
  <c r="G826" i="7"/>
  <c r="H826" i="7" s="1"/>
  <c r="G784" i="7"/>
  <c r="H784" i="7" s="1"/>
  <c r="G783" i="7"/>
  <c r="H783" i="7" s="1"/>
  <c r="G782" i="7"/>
  <c r="H782" i="7" s="1"/>
  <c r="G781" i="7"/>
  <c r="H781" i="7" s="1"/>
  <c r="G739" i="7"/>
  <c r="H739" i="7" s="1"/>
  <c r="G738" i="7"/>
  <c r="H738" i="7" s="1"/>
  <c r="G737" i="7"/>
  <c r="H737" i="7" s="1"/>
  <c r="G736" i="7"/>
  <c r="H736" i="7" s="1"/>
  <c r="G694" i="7"/>
  <c r="H694" i="7" s="1"/>
  <c r="G693" i="7"/>
  <c r="H693" i="7" s="1"/>
  <c r="G692" i="7"/>
  <c r="H692" i="7" s="1"/>
  <c r="G691" i="7"/>
  <c r="G649" i="7"/>
  <c r="H649" i="7" s="1"/>
  <c r="G648" i="7"/>
  <c r="H648" i="7" s="1"/>
  <c r="G647" i="7"/>
  <c r="H647" i="7" s="1"/>
  <c r="G646" i="7"/>
  <c r="G604" i="7"/>
  <c r="H604" i="7" s="1"/>
  <c r="G603" i="7"/>
  <c r="H603" i="7" s="1"/>
  <c r="G602" i="7"/>
  <c r="H602" i="7" s="1"/>
  <c r="G601" i="7"/>
  <c r="G559" i="7"/>
  <c r="H559" i="7" s="1"/>
  <c r="G558" i="7"/>
  <c r="H558" i="7" s="1"/>
  <c r="G557" i="7"/>
  <c r="H557" i="7" s="1"/>
  <c r="G556" i="7"/>
  <c r="H556" i="7" s="1"/>
  <c r="G514" i="7"/>
  <c r="H514" i="7" s="1"/>
  <c r="G513" i="7"/>
  <c r="H513" i="7" s="1"/>
  <c r="G512" i="7"/>
  <c r="H512" i="7" s="1"/>
  <c r="G511" i="7"/>
  <c r="G469" i="7"/>
  <c r="H469" i="7" s="1"/>
  <c r="G468" i="7"/>
  <c r="H468" i="7" s="1"/>
  <c r="G467" i="7"/>
  <c r="H467" i="7" s="1"/>
  <c r="G466" i="7"/>
  <c r="H466" i="7" s="1"/>
  <c r="G424" i="7"/>
  <c r="H424" i="7" s="1"/>
  <c r="G423" i="7"/>
  <c r="H423" i="7" s="1"/>
  <c r="G422" i="7"/>
  <c r="H422" i="7" s="1"/>
  <c r="G421" i="7"/>
  <c r="G379" i="7"/>
  <c r="H379" i="7" s="1"/>
  <c r="G378" i="7"/>
  <c r="H378" i="7" s="1"/>
  <c r="G377" i="7"/>
  <c r="H377" i="7" s="1"/>
  <c r="G376" i="7"/>
  <c r="H376" i="7" s="1"/>
  <c r="G334" i="7"/>
  <c r="H334" i="7" s="1"/>
  <c r="G333" i="7"/>
  <c r="H333" i="7" s="1"/>
  <c r="G332" i="7"/>
  <c r="H332" i="7" s="1"/>
  <c r="G331" i="7"/>
  <c r="G289" i="7"/>
  <c r="H289" i="7" s="1"/>
  <c r="G288" i="7"/>
  <c r="H288" i="7" s="1"/>
  <c r="G287" i="7"/>
  <c r="H287" i="7" s="1"/>
  <c r="G286" i="7"/>
  <c r="H245" i="7"/>
  <c r="G244" i="7"/>
  <c r="H244" i="7" s="1"/>
  <c r="G243" i="7"/>
  <c r="H243" i="7" s="1"/>
  <c r="G242" i="7"/>
  <c r="H242" i="7" s="1"/>
  <c r="G241" i="7"/>
  <c r="G199" i="7"/>
  <c r="H199" i="7" s="1"/>
  <c r="G198" i="7"/>
  <c r="H198" i="7" s="1"/>
  <c r="G197" i="7"/>
  <c r="H197" i="7" s="1"/>
  <c r="G196" i="7"/>
  <c r="G203" i="7" s="1"/>
  <c r="G204" i="7" s="1"/>
  <c r="H204" i="7" s="1"/>
  <c r="G154" i="7"/>
  <c r="H154" i="7" s="1"/>
  <c r="G153" i="7"/>
  <c r="H153" i="7" s="1"/>
  <c r="G152" i="7"/>
  <c r="H152" i="7" s="1"/>
  <c r="G151" i="7"/>
  <c r="H151" i="7" s="1"/>
  <c r="G109" i="7"/>
  <c r="H109" i="7" s="1"/>
  <c r="G108" i="7"/>
  <c r="H108" i="7" s="1"/>
  <c r="G107" i="7"/>
  <c r="H107" i="7" s="1"/>
  <c r="G106" i="7"/>
  <c r="G64" i="7"/>
  <c r="H64" i="7" s="1"/>
  <c r="G63" i="7"/>
  <c r="H63" i="7" s="1"/>
  <c r="G62" i="7"/>
  <c r="H62" i="7" s="1"/>
  <c r="G61" i="7"/>
  <c r="G18" i="7"/>
  <c r="H18" i="7" s="1"/>
  <c r="G17" i="7"/>
  <c r="H17" i="7" s="1"/>
  <c r="G16" i="7"/>
  <c r="H16" i="7" s="1"/>
  <c r="G15" i="7"/>
  <c r="H15" i="7" s="1"/>
  <c r="AA27" i="6"/>
  <c r="AB27" i="6" s="1"/>
  <c r="U27" i="6"/>
  <c r="V27" i="6" s="1"/>
  <c r="M27" i="6"/>
  <c r="N27" i="6" s="1"/>
  <c r="G27" i="6"/>
  <c r="H27" i="6" s="1"/>
  <c r="AA26" i="6"/>
  <c r="AB26" i="6" s="1"/>
  <c r="U26" i="6"/>
  <c r="V26" i="6" s="1"/>
  <c r="M26" i="6"/>
  <c r="N26" i="6" s="1"/>
  <c r="G26" i="6"/>
  <c r="H26" i="6" s="1"/>
  <c r="AA25" i="6"/>
  <c r="AB25" i="6" s="1"/>
  <c r="U25" i="6"/>
  <c r="V25" i="6" s="1"/>
  <c r="M25" i="6"/>
  <c r="N25" i="6" s="1"/>
  <c r="G25" i="6"/>
  <c r="AA24" i="6"/>
  <c r="AB24" i="6" s="1"/>
  <c r="U24" i="6"/>
  <c r="V24" i="6" s="1"/>
  <c r="M24" i="6"/>
  <c r="N24" i="6" s="1"/>
  <c r="G24" i="6"/>
  <c r="H24" i="6" s="1"/>
  <c r="AA23" i="6"/>
  <c r="AB23" i="6" s="1"/>
  <c r="U23" i="6"/>
  <c r="V23" i="6" s="1"/>
  <c r="M23" i="6"/>
  <c r="N23" i="6" s="1"/>
  <c r="G23" i="6"/>
  <c r="H23" i="6" s="1"/>
  <c r="AA22" i="6"/>
  <c r="AB22" i="6" s="1"/>
  <c r="U22" i="6"/>
  <c r="V22" i="6" s="1"/>
  <c r="M22" i="6"/>
  <c r="N22" i="6" s="1"/>
  <c r="G22" i="6"/>
  <c r="H22" i="6" s="1"/>
  <c r="AA21" i="6"/>
  <c r="AB21" i="6" s="1"/>
  <c r="U21" i="6"/>
  <c r="V21" i="6" s="1"/>
  <c r="M21" i="6"/>
  <c r="N21" i="6" s="1"/>
  <c r="G21" i="6"/>
  <c r="AA20" i="6"/>
  <c r="AB20" i="6" s="1"/>
  <c r="U20" i="6"/>
  <c r="V20" i="6" s="1"/>
  <c r="M20" i="6"/>
  <c r="N20" i="6" s="1"/>
  <c r="G20" i="6"/>
  <c r="H20" i="6" s="1"/>
  <c r="AA19" i="6"/>
  <c r="AB19" i="6" s="1"/>
  <c r="U19" i="6"/>
  <c r="V19" i="6" s="1"/>
  <c r="M19" i="6"/>
  <c r="N19" i="6" s="1"/>
  <c r="G19" i="6"/>
  <c r="AA18" i="6"/>
  <c r="AB18" i="6" s="1"/>
  <c r="U18" i="6"/>
  <c r="V18" i="6" s="1"/>
  <c r="M18" i="6"/>
  <c r="N18" i="6" s="1"/>
  <c r="G18" i="6"/>
  <c r="H18" i="6" s="1"/>
  <c r="AA17" i="6"/>
  <c r="AB17" i="6" s="1"/>
  <c r="U17" i="6"/>
  <c r="V17" i="6" s="1"/>
  <c r="M17" i="6"/>
  <c r="N17" i="6" s="1"/>
  <c r="G17" i="6"/>
  <c r="H17" i="6" s="1"/>
  <c r="AA16" i="6"/>
  <c r="AB16" i="6" s="1"/>
  <c r="U16" i="6"/>
  <c r="V16" i="6" s="1"/>
  <c r="M16" i="6"/>
  <c r="N16" i="6" s="1"/>
  <c r="G16" i="6"/>
  <c r="H16" i="6" s="1"/>
  <c r="AA15" i="6"/>
  <c r="AB15" i="6" s="1"/>
  <c r="U15" i="6"/>
  <c r="V15" i="6" s="1"/>
  <c r="M15" i="6"/>
  <c r="N15" i="6" s="1"/>
  <c r="G15" i="6"/>
  <c r="H15" i="6" s="1"/>
  <c r="AA14" i="6"/>
  <c r="AB14" i="6" s="1"/>
  <c r="U14" i="6"/>
  <c r="V14" i="6" s="1"/>
  <c r="M14" i="6"/>
  <c r="N14" i="6" s="1"/>
  <c r="G14" i="6"/>
  <c r="H14" i="6" s="1"/>
  <c r="AA13" i="6"/>
  <c r="AB13" i="6" s="1"/>
  <c r="U13" i="6"/>
  <c r="V13" i="6" s="1"/>
  <c r="M13" i="6"/>
  <c r="N13" i="6" s="1"/>
  <c r="G13" i="6"/>
  <c r="H13" i="6" s="1"/>
  <c r="AA12" i="6"/>
  <c r="AB12" i="6" s="1"/>
  <c r="U12" i="6"/>
  <c r="V12" i="6" s="1"/>
  <c r="M12" i="6"/>
  <c r="N12" i="6" s="1"/>
  <c r="G12" i="6"/>
  <c r="H12" i="6" s="1"/>
  <c r="AA11" i="6"/>
  <c r="AB11" i="6" s="1"/>
  <c r="U11" i="6"/>
  <c r="V11" i="6" s="1"/>
  <c r="M11" i="6"/>
  <c r="N11" i="6" s="1"/>
  <c r="G11" i="6"/>
  <c r="H11" i="6" s="1"/>
  <c r="AA10" i="6"/>
  <c r="AB10" i="6" s="1"/>
  <c r="U10" i="6"/>
  <c r="V10" i="6" s="1"/>
  <c r="M10" i="6"/>
  <c r="N10" i="6" s="1"/>
  <c r="G10" i="6"/>
  <c r="H10" i="6" s="1"/>
  <c r="AA9" i="6"/>
  <c r="AB9" i="6" s="1"/>
  <c r="U9" i="6"/>
  <c r="V9" i="6" s="1"/>
  <c r="M9" i="6"/>
  <c r="N9" i="6" s="1"/>
  <c r="G9" i="6"/>
  <c r="H9" i="6" s="1"/>
  <c r="AA8" i="6"/>
  <c r="AB8" i="6" s="1"/>
  <c r="U8" i="6"/>
  <c r="V8" i="6" s="1"/>
  <c r="M8" i="6"/>
  <c r="N8" i="6" s="1"/>
  <c r="G8" i="6"/>
  <c r="H8" i="6" s="1"/>
  <c r="AA7" i="6"/>
  <c r="AB7" i="6" s="1"/>
  <c r="U7" i="6"/>
  <c r="V7" i="6" s="1"/>
  <c r="M7" i="6"/>
  <c r="N7" i="6" s="1"/>
  <c r="G7" i="6"/>
  <c r="H7" i="6" s="1"/>
  <c r="G113" i="7" l="1"/>
  <c r="G114" i="7" s="1"/>
  <c r="H114" i="7" s="1"/>
  <c r="G878" i="7"/>
  <c r="G879" i="7" s="1"/>
  <c r="H879" i="7" s="1"/>
  <c r="H18" i="8"/>
  <c r="H871" i="7"/>
  <c r="H11" i="8"/>
  <c r="H15" i="8"/>
  <c r="H19" i="8"/>
  <c r="H23" i="8"/>
  <c r="H27" i="8"/>
  <c r="H14" i="8"/>
  <c r="H26" i="8"/>
  <c r="H106" i="7"/>
  <c r="H196" i="7"/>
  <c r="G293" i="7"/>
  <c r="G294" i="7" s="1"/>
  <c r="H294" i="7" s="1"/>
  <c r="G338" i="7"/>
  <c r="G339" i="7" s="1"/>
  <c r="H339" i="7" s="1"/>
  <c r="G428" i="7"/>
  <c r="G429" i="7" s="1"/>
  <c r="H429" i="7" s="1"/>
  <c r="G518" i="7"/>
  <c r="G519" i="7" s="1"/>
  <c r="H519" i="7" s="1"/>
  <c r="G608" i="7"/>
  <c r="G609" i="7" s="1"/>
  <c r="H609" i="7" s="1"/>
  <c r="G653" i="7"/>
  <c r="G654" i="7" s="1"/>
  <c r="H654" i="7" s="1"/>
  <c r="G698" i="7"/>
  <c r="G699" i="7" s="1"/>
  <c r="H699" i="7" s="1"/>
  <c r="H8" i="8"/>
  <c r="H12" i="8"/>
  <c r="H16" i="8"/>
  <c r="H20" i="8"/>
  <c r="H24" i="8"/>
  <c r="H10" i="8"/>
  <c r="H22" i="8"/>
  <c r="G22" i="7"/>
  <c r="G23" i="7" s="1"/>
  <c r="H23" i="7" s="1"/>
  <c r="H9" i="8"/>
  <c r="H13" i="8"/>
  <c r="H17" i="8"/>
  <c r="H21" i="8"/>
  <c r="H25" i="8"/>
  <c r="H7" i="8"/>
  <c r="AF8" i="6"/>
  <c r="AG8" i="6" s="1"/>
  <c r="AH8" i="6" s="1"/>
  <c r="AF12" i="6"/>
  <c r="AG12" i="6" s="1"/>
  <c r="AH12" i="6" s="1"/>
  <c r="AF16" i="6"/>
  <c r="AG16" i="6" s="1"/>
  <c r="AH16" i="6" s="1"/>
  <c r="AF19" i="6"/>
  <c r="AG19" i="6" s="1"/>
  <c r="AH19" i="6" s="1"/>
  <c r="AF20" i="6"/>
  <c r="AG20" i="6" s="1"/>
  <c r="AH20" i="6" s="1"/>
  <c r="AF24" i="6"/>
  <c r="AG24" i="6" s="1"/>
  <c r="AH24" i="6" s="1"/>
  <c r="G68" i="7"/>
  <c r="G69" i="7" s="1"/>
  <c r="H69" i="7" s="1"/>
  <c r="G248" i="7"/>
  <c r="G249" i="7" s="1"/>
  <c r="H249" i="7" s="1"/>
  <c r="AF21" i="6"/>
  <c r="AG21" i="6" s="1"/>
  <c r="AH21" i="6" s="1"/>
  <c r="AF25" i="6"/>
  <c r="AG25" i="6" s="1"/>
  <c r="AH25" i="6" s="1"/>
  <c r="H331" i="7"/>
  <c r="H421" i="7"/>
  <c r="H511" i="7"/>
  <c r="H601" i="7"/>
  <c r="H691" i="7"/>
  <c r="G473" i="7"/>
  <c r="G474" i="7" s="1"/>
  <c r="H474" i="7" s="1"/>
  <c r="G833" i="7"/>
  <c r="G834" i="7" s="1"/>
  <c r="H834" i="7" s="1"/>
  <c r="H61" i="7"/>
  <c r="H241" i="7"/>
  <c r="H286" i="7"/>
  <c r="H646" i="7"/>
  <c r="G788" i="7"/>
  <c r="G789" i="7" s="1"/>
  <c r="H789" i="7" s="1"/>
  <c r="G158" i="7"/>
  <c r="G159" i="7" s="1"/>
  <c r="H159" i="7" s="1"/>
  <c r="G383" i="7"/>
  <c r="G384" i="7" s="1"/>
  <c r="H384" i="7" s="1"/>
  <c r="G563" i="7"/>
  <c r="G564" i="7" s="1"/>
  <c r="H564" i="7" s="1"/>
  <c r="G743" i="7"/>
  <c r="G744" i="7" s="1"/>
  <c r="H744" i="7" s="1"/>
  <c r="G923" i="7"/>
  <c r="G924" i="7" s="1"/>
  <c r="H924" i="7" s="1"/>
  <c r="AF7" i="6"/>
  <c r="AG7" i="6" s="1"/>
  <c r="AH7" i="6" s="1"/>
  <c r="AF15" i="6"/>
  <c r="AG15" i="6" s="1"/>
  <c r="AH15" i="6" s="1"/>
  <c r="AF23" i="6"/>
  <c r="AG23" i="6" s="1"/>
  <c r="AH23" i="6" s="1"/>
  <c r="AF10" i="6"/>
  <c r="AG10" i="6" s="1"/>
  <c r="AH10" i="6" s="1"/>
  <c r="AF14" i="6"/>
  <c r="AG14" i="6" s="1"/>
  <c r="AH14" i="6" s="1"/>
  <c r="AF18" i="6"/>
  <c r="AG18" i="6" s="1"/>
  <c r="AH18" i="6" s="1"/>
  <c r="H19" i="6"/>
  <c r="AF9" i="6"/>
  <c r="AG9" i="6" s="1"/>
  <c r="AH9" i="6" s="1"/>
  <c r="AF13" i="6"/>
  <c r="AG13" i="6" s="1"/>
  <c r="AH13" i="6" s="1"/>
  <c r="AF17" i="6"/>
  <c r="AG17" i="6" s="1"/>
  <c r="AH17" i="6" s="1"/>
  <c r="H21" i="6"/>
  <c r="H25" i="6"/>
  <c r="AF11" i="6"/>
  <c r="AG11" i="6" s="1"/>
  <c r="AH11" i="6" s="1"/>
  <c r="AF27" i="6"/>
  <c r="AG27" i="6" s="1"/>
  <c r="AH27" i="6" s="1"/>
  <c r="AF22" i="6"/>
  <c r="AG22" i="6" s="1"/>
  <c r="AH22" i="6" s="1"/>
  <c r="AF26" i="6"/>
  <c r="AG26" i="6" s="1"/>
  <c r="AH26" i="6" s="1"/>
  <c r="AY27" i="8"/>
  <c r="AZ27" i="8" s="1"/>
  <c r="AS27" i="8"/>
  <c r="AT27" i="8" s="1"/>
  <c r="AN27" i="8"/>
  <c r="AG27" i="8"/>
  <c r="AH27" i="8" s="1"/>
  <c r="Y27" i="8"/>
  <c r="Z27" i="8" s="1"/>
  <c r="S27" i="8"/>
  <c r="T27" i="8" s="1"/>
  <c r="M27" i="8"/>
  <c r="AY26" i="8"/>
  <c r="AZ26" i="8" s="1"/>
  <c r="AS26" i="8"/>
  <c r="AT26" i="8" s="1"/>
  <c r="AN26" i="8"/>
  <c r="AG26" i="8"/>
  <c r="AH26" i="8" s="1"/>
  <c r="Y26" i="8"/>
  <c r="Z26" i="8" s="1"/>
  <c r="S26" i="8"/>
  <c r="T26" i="8" s="1"/>
  <c r="M26" i="8"/>
  <c r="AY25" i="8"/>
  <c r="AZ25" i="8" s="1"/>
  <c r="AS25" i="8"/>
  <c r="AT25" i="8" s="1"/>
  <c r="AN25" i="8"/>
  <c r="AG25" i="8"/>
  <c r="AH25" i="8" s="1"/>
  <c r="Y25" i="8"/>
  <c r="Z25" i="8" s="1"/>
  <c r="S25" i="8"/>
  <c r="T25" i="8" s="1"/>
  <c r="M25" i="8"/>
  <c r="AY24" i="8"/>
  <c r="AZ24" i="8" s="1"/>
  <c r="AS24" i="8"/>
  <c r="AT24" i="8" s="1"/>
  <c r="AN24" i="8"/>
  <c r="AG24" i="8"/>
  <c r="AH24" i="8" s="1"/>
  <c r="Y24" i="8"/>
  <c r="Z24" i="8" s="1"/>
  <c r="S24" i="8"/>
  <c r="T24" i="8" s="1"/>
  <c r="M24" i="8"/>
  <c r="BI24" i="8" s="1"/>
  <c r="AY23" i="8"/>
  <c r="AZ23" i="8" s="1"/>
  <c r="AS23" i="8"/>
  <c r="AT23" i="8" s="1"/>
  <c r="AN23" i="8"/>
  <c r="AG23" i="8"/>
  <c r="AH23" i="8" s="1"/>
  <c r="Y23" i="8"/>
  <c r="Z23" i="8" s="1"/>
  <c r="S23" i="8"/>
  <c r="M23" i="8"/>
  <c r="AY22" i="8"/>
  <c r="AZ22" i="8" s="1"/>
  <c r="AS22" i="8"/>
  <c r="AT22" i="8" s="1"/>
  <c r="AN22" i="8"/>
  <c r="AG22" i="8"/>
  <c r="AH22" i="8" s="1"/>
  <c r="Y22" i="8"/>
  <c r="Z22" i="8" s="1"/>
  <c r="S22" i="8"/>
  <c r="T22" i="8" s="1"/>
  <c r="M22" i="8"/>
  <c r="AY21" i="8"/>
  <c r="AZ21" i="8" s="1"/>
  <c r="AS21" i="8"/>
  <c r="AT21" i="8" s="1"/>
  <c r="AN21" i="8"/>
  <c r="AG21" i="8"/>
  <c r="AH21" i="8" s="1"/>
  <c r="Y21" i="8"/>
  <c r="Z21" i="8" s="1"/>
  <c r="S21" i="8"/>
  <c r="T21" i="8" s="1"/>
  <c r="M21" i="8"/>
  <c r="AY20" i="8"/>
  <c r="AZ20" i="8" s="1"/>
  <c r="AS20" i="8"/>
  <c r="AT20" i="8" s="1"/>
  <c r="AM20" i="8"/>
  <c r="AN20" i="8" s="1"/>
  <c r="AG20" i="8"/>
  <c r="AH20" i="8" s="1"/>
  <c r="Y20" i="8"/>
  <c r="Z20" i="8" s="1"/>
  <c r="S20" i="8"/>
  <c r="T20" i="8" s="1"/>
  <c r="M20" i="8"/>
  <c r="BI20" i="8" s="1"/>
  <c r="AY19" i="8"/>
  <c r="AZ19" i="8" s="1"/>
  <c r="AS19" i="8"/>
  <c r="AT19" i="8" s="1"/>
  <c r="AM19" i="8"/>
  <c r="AN19" i="8" s="1"/>
  <c r="AG19" i="8"/>
  <c r="AH19" i="8" s="1"/>
  <c r="Y19" i="8"/>
  <c r="Z19" i="8" s="1"/>
  <c r="S19" i="8"/>
  <c r="T19" i="8" s="1"/>
  <c r="M19" i="8"/>
  <c r="AY18" i="8"/>
  <c r="AZ18" i="8" s="1"/>
  <c r="AS18" i="8"/>
  <c r="AT18" i="8" s="1"/>
  <c r="AM18" i="8"/>
  <c r="AN18" i="8" s="1"/>
  <c r="AG18" i="8"/>
  <c r="AH18" i="8" s="1"/>
  <c r="Y18" i="8"/>
  <c r="Z18" i="8" s="1"/>
  <c r="S18" i="8"/>
  <c r="T18" i="8" s="1"/>
  <c r="M18" i="8"/>
  <c r="AY17" i="8"/>
  <c r="AZ17" i="8" s="1"/>
  <c r="AS17" i="8"/>
  <c r="AT17" i="8" s="1"/>
  <c r="AM17" i="8"/>
  <c r="AN17" i="8" s="1"/>
  <c r="AG17" i="8"/>
  <c r="AH17" i="8" s="1"/>
  <c r="Y17" i="8"/>
  <c r="Z17" i="8" s="1"/>
  <c r="S17" i="8"/>
  <c r="T17" i="8" s="1"/>
  <c r="M17" i="8"/>
  <c r="AM16" i="8"/>
  <c r="AN16" i="8" s="1"/>
  <c r="AG16" i="8"/>
  <c r="AH16" i="8" s="1"/>
  <c r="Y16" i="8"/>
  <c r="Z16" i="8" s="1"/>
  <c r="S16" i="8"/>
  <c r="M16" i="8"/>
  <c r="AY15" i="8"/>
  <c r="AZ15" i="8" s="1"/>
  <c r="AS15" i="8"/>
  <c r="AT15" i="8" s="1"/>
  <c r="AM15" i="8"/>
  <c r="AN15" i="8" s="1"/>
  <c r="AG15" i="8"/>
  <c r="AH15" i="8" s="1"/>
  <c r="Y15" i="8"/>
  <c r="Z15" i="8" s="1"/>
  <c r="S15" i="8"/>
  <c r="T15" i="8" s="1"/>
  <c r="M15" i="8"/>
  <c r="AY14" i="8"/>
  <c r="AZ14" i="8" s="1"/>
  <c r="AS14" i="8"/>
  <c r="AT14" i="8" s="1"/>
  <c r="AM14" i="8"/>
  <c r="AN14" i="8" s="1"/>
  <c r="AG14" i="8"/>
  <c r="AH14" i="8" s="1"/>
  <c r="Y14" i="8"/>
  <c r="Z14" i="8" s="1"/>
  <c r="S14" i="8"/>
  <c r="T14" i="8" s="1"/>
  <c r="M14" i="8"/>
  <c r="BI14" i="8" s="1"/>
  <c r="AY13" i="8"/>
  <c r="AZ13" i="8" s="1"/>
  <c r="AS13" i="8"/>
  <c r="AT13" i="8" s="1"/>
  <c r="AM13" i="8"/>
  <c r="AN13" i="8" s="1"/>
  <c r="AG13" i="8"/>
  <c r="AH13" i="8" s="1"/>
  <c r="Y13" i="8"/>
  <c r="Z13" i="8" s="1"/>
  <c r="S13" i="8"/>
  <c r="T13" i="8" s="1"/>
  <c r="M13" i="8"/>
  <c r="AY12" i="8"/>
  <c r="AZ12" i="8" s="1"/>
  <c r="AS12" i="8"/>
  <c r="AT12" i="8" s="1"/>
  <c r="AM12" i="8"/>
  <c r="AN12" i="8" s="1"/>
  <c r="AG12" i="8"/>
  <c r="AH12" i="8" s="1"/>
  <c r="Y12" i="8"/>
  <c r="Z12" i="8" s="1"/>
  <c r="S12" i="8"/>
  <c r="T12" i="8" s="1"/>
  <c r="M12" i="8"/>
  <c r="AY11" i="8"/>
  <c r="AZ11" i="8" s="1"/>
  <c r="AS11" i="8"/>
  <c r="AT11" i="8" s="1"/>
  <c r="AM11" i="8"/>
  <c r="AN11" i="8" s="1"/>
  <c r="AG11" i="8"/>
  <c r="AH11" i="8" s="1"/>
  <c r="Y11" i="8"/>
  <c r="Z11" i="8" s="1"/>
  <c r="S11" i="8"/>
  <c r="T11" i="8" s="1"/>
  <c r="M11" i="8"/>
  <c r="AY10" i="8"/>
  <c r="AZ10" i="8" s="1"/>
  <c r="AS10" i="8"/>
  <c r="AT10" i="8" s="1"/>
  <c r="AM10" i="8"/>
  <c r="AN10" i="8" s="1"/>
  <c r="AG10" i="8"/>
  <c r="AH10" i="8" s="1"/>
  <c r="Y10" i="8"/>
  <c r="Z10" i="8" s="1"/>
  <c r="S10" i="8"/>
  <c r="T10" i="8" s="1"/>
  <c r="M10" i="8"/>
  <c r="BI10" i="8" s="1"/>
  <c r="AY9" i="8"/>
  <c r="AZ9" i="8" s="1"/>
  <c r="AS9" i="8"/>
  <c r="AT9" i="8" s="1"/>
  <c r="AN9" i="8"/>
  <c r="AG9" i="8"/>
  <c r="AH9" i="8" s="1"/>
  <c r="Y9" i="8"/>
  <c r="Z9" i="8" s="1"/>
  <c r="S9" i="8"/>
  <c r="T9" i="8" s="1"/>
  <c r="M9" i="8"/>
  <c r="AY8" i="8"/>
  <c r="AZ8" i="8" s="1"/>
  <c r="Y8" i="8"/>
  <c r="Z8" i="8" s="1"/>
  <c r="S8" i="8"/>
  <c r="T8" i="8" s="1"/>
  <c r="M8" i="8"/>
  <c r="AY7" i="8"/>
  <c r="Y7" i="8"/>
  <c r="Z7" i="8" s="1"/>
  <c r="S7" i="8"/>
  <c r="T7" i="8" s="1"/>
  <c r="M7" i="8"/>
  <c r="AS6" i="8"/>
  <c r="AG6" i="8"/>
  <c r="S6" i="8"/>
  <c r="G6" i="8"/>
  <c r="M21" i="9"/>
  <c r="L21" i="9"/>
  <c r="M20" i="9"/>
  <c r="L20" i="9"/>
  <c r="BH16" i="8" l="1"/>
  <c r="BH14" i="8"/>
  <c r="BI9" i="8"/>
  <c r="BI13" i="8"/>
  <c r="BI19" i="8"/>
  <c r="BI23" i="8"/>
  <c r="BI27" i="8"/>
  <c r="BH7" i="8"/>
  <c r="BH10" i="8"/>
  <c r="BJ10" i="8" s="1"/>
  <c r="BH20" i="8"/>
  <c r="BH12" i="8"/>
  <c r="BH25" i="8"/>
  <c r="BH17" i="8"/>
  <c r="BH9" i="8"/>
  <c r="BH15" i="8"/>
  <c r="BH6" i="8"/>
  <c r="BJ6" i="8" s="1"/>
  <c r="BI8" i="8"/>
  <c r="BI12" i="8"/>
  <c r="BI16" i="8"/>
  <c r="BI18" i="8"/>
  <c r="BI22" i="8"/>
  <c r="BI26" i="8"/>
  <c r="BH21" i="8"/>
  <c r="BH13" i="8"/>
  <c r="BH26" i="8"/>
  <c r="BH27" i="8"/>
  <c r="BH19" i="8"/>
  <c r="BH11" i="8"/>
  <c r="BH18" i="8"/>
  <c r="BH23" i="8"/>
  <c r="BI7" i="8"/>
  <c r="BI11" i="8"/>
  <c r="BI15" i="8"/>
  <c r="BI17" i="8"/>
  <c r="BI21" i="8"/>
  <c r="BI25" i="8"/>
  <c r="BH22" i="8"/>
  <c r="BJ22" i="8" s="1"/>
  <c r="BH24" i="8"/>
  <c r="BH8" i="8"/>
  <c r="N13" i="8"/>
  <c r="N12" i="8"/>
  <c r="N18" i="8"/>
  <c r="N23" i="8"/>
  <c r="N24" i="8"/>
  <c r="N8" i="8"/>
  <c r="N9" i="8"/>
  <c r="N10" i="8"/>
  <c r="N11" i="8"/>
  <c r="N15" i="8"/>
  <c r="N21" i="8"/>
  <c r="N27" i="8"/>
  <c r="N19" i="8"/>
  <c r="AZ7" i="8"/>
  <c r="N16" i="8"/>
  <c r="BJ16" i="8"/>
  <c r="BJ27" i="8"/>
  <c r="N20" i="8"/>
  <c r="N14" i="8"/>
  <c r="T16" i="8"/>
  <c r="BJ24" i="8"/>
  <c r="N25" i="8"/>
  <c r="T23" i="8"/>
  <c r="BJ9" i="8"/>
  <c r="N7" i="8"/>
  <c r="N17" i="8"/>
  <c r="BJ23" i="8"/>
  <c r="N22" i="8"/>
  <c r="N26" i="8"/>
  <c r="BJ8" i="8" l="1"/>
  <c r="BK8" i="8" s="1"/>
  <c r="BL8" i="8" s="1"/>
  <c r="BJ7" i="8"/>
  <c r="BJ18" i="8"/>
  <c r="BK18" i="8"/>
  <c r="BL18" i="8" s="1"/>
  <c r="BK9" i="8"/>
  <c r="BL9" i="8" s="1"/>
  <c r="BK27" i="8"/>
  <c r="BL27" i="8" s="1"/>
  <c r="BK7" i="8"/>
  <c r="BL7" i="8" s="1"/>
  <c r="BK22" i="8"/>
  <c r="BL22" i="8" s="1"/>
  <c r="BK23" i="8"/>
  <c r="BL23" i="8" s="1"/>
  <c r="BK10" i="8"/>
  <c r="BL10" i="8" s="1"/>
  <c r="BK24" i="8"/>
  <c r="BL24" i="8" s="1"/>
  <c r="BK16" i="8"/>
  <c r="BL16" i="8" s="1"/>
  <c r="I22" i="9"/>
  <c r="L22" i="9" s="1"/>
  <c r="BJ25" i="8"/>
  <c r="BJ14" i="8"/>
  <c r="BJ12" i="8"/>
  <c r="BJ20" i="8"/>
  <c r="BJ21" i="8"/>
  <c r="BJ15" i="8"/>
  <c r="BJ13" i="8"/>
  <c r="BJ17" i="8"/>
  <c r="BJ19" i="8"/>
  <c r="BJ26" i="8"/>
  <c r="BJ11" i="8"/>
  <c r="BK20" i="8" l="1"/>
  <c r="BL20" i="8" s="1"/>
  <c r="BK13" i="8"/>
  <c r="BL13" i="8" s="1"/>
  <c r="BK15" i="8"/>
  <c r="BL15" i="8" s="1"/>
  <c r="BK14" i="8"/>
  <c r="BL14" i="8" s="1"/>
  <c r="BK11" i="8"/>
  <c r="BL11" i="8" s="1"/>
  <c r="BK12" i="8"/>
  <c r="BL12" i="8" s="1"/>
  <c r="BK26" i="8"/>
  <c r="BL26" i="8" s="1"/>
  <c r="BK19" i="8"/>
  <c r="BL19" i="8" s="1"/>
  <c r="BK21" i="8"/>
  <c r="BL21" i="8" s="1"/>
  <c r="BK25" i="8"/>
  <c r="BL25" i="8" s="1"/>
  <c r="BK17" i="8"/>
  <c r="BL17" i="8" s="1"/>
  <c r="C375" i="5"/>
  <c r="C376" i="5" s="1"/>
  <c r="D376" i="5" s="1"/>
  <c r="D374" i="5"/>
  <c r="D373" i="5"/>
  <c r="D372" i="5"/>
  <c r="D371" i="5"/>
  <c r="D370" i="5"/>
  <c r="C357" i="5"/>
  <c r="C358" i="5" s="1"/>
  <c r="D356" i="5"/>
  <c r="D355" i="5"/>
  <c r="D354" i="5"/>
  <c r="D353" i="5"/>
  <c r="D352" i="5"/>
  <c r="C339" i="5"/>
  <c r="C340" i="5" s="1"/>
  <c r="D338" i="5"/>
  <c r="D337" i="5"/>
  <c r="D336" i="5"/>
  <c r="D334" i="5"/>
  <c r="C321" i="5"/>
  <c r="C322" i="5" s="1"/>
  <c r="D320" i="5"/>
  <c r="D319" i="5"/>
  <c r="D318" i="5"/>
  <c r="D317" i="5"/>
  <c r="D316" i="5"/>
  <c r="C303" i="5"/>
  <c r="C304" i="5" s="1"/>
  <c r="D302" i="5"/>
  <c r="D301" i="5"/>
  <c r="D300" i="5"/>
  <c r="D299" i="5"/>
  <c r="D298" i="5"/>
  <c r="C285" i="5"/>
  <c r="C286" i="5" s="1"/>
  <c r="D284" i="5"/>
  <c r="D283" i="5"/>
  <c r="D282" i="5"/>
  <c r="D281" i="5"/>
  <c r="D280" i="5"/>
  <c r="C267" i="5"/>
  <c r="C268" i="5" s="1"/>
  <c r="D266" i="5"/>
  <c r="D265" i="5"/>
  <c r="D264" i="5"/>
  <c r="D263" i="5"/>
  <c r="D262" i="5"/>
  <c r="C249" i="5"/>
  <c r="C250" i="5" s="1"/>
  <c r="D248" i="5"/>
  <c r="D247" i="5"/>
  <c r="D246" i="5"/>
  <c r="D245" i="5"/>
  <c r="D244" i="5"/>
  <c r="C231" i="5"/>
  <c r="C232" i="5" s="1"/>
  <c r="D230" i="5"/>
  <c r="D229" i="5"/>
  <c r="D228" i="5"/>
  <c r="D227" i="5"/>
  <c r="D226" i="5"/>
  <c r="C213" i="5"/>
  <c r="C214" i="5" s="1"/>
  <c r="D212" i="5"/>
  <c r="D211" i="5"/>
  <c r="D210" i="5"/>
  <c r="D209" i="5"/>
  <c r="D208" i="5"/>
  <c r="C195" i="5"/>
  <c r="C196" i="5" s="1"/>
  <c r="D194" i="5"/>
  <c r="D193" i="5"/>
  <c r="D192" i="5"/>
  <c r="D191" i="5"/>
  <c r="D190" i="5"/>
  <c r="C177" i="5"/>
  <c r="C178" i="5" s="1"/>
  <c r="D176" i="5"/>
  <c r="D175" i="5"/>
  <c r="D174" i="5"/>
  <c r="D173" i="5"/>
  <c r="D172" i="5"/>
  <c r="C159" i="5"/>
  <c r="C160" i="5" s="1"/>
  <c r="D158" i="5"/>
  <c r="D157" i="5"/>
  <c r="D156" i="5"/>
  <c r="D155" i="5"/>
  <c r="D154" i="5"/>
  <c r="C141" i="5"/>
  <c r="C142" i="5" s="1"/>
  <c r="D140" i="5"/>
  <c r="D139" i="5"/>
  <c r="D138" i="5"/>
  <c r="D137" i="5"/>
  <c r="D136" i="5"/>
  <c r="C123" i="5"/>
  <c r="C124" i="5" s="1"/>
  <c r="D122" i="5"/>
  <c r="D121" i="5"/>
  <c r="D120" i="5"/>
  <c r="D119" i="5"/>
  <c r="D118" i="5"/>
  <c r="C105" i="5"/>
  <c r="C106" i="5" s="1"/>
  <c r="D104" i="5"/>
  <c r="D103" i="5"/>
  <c r="D102" i="5"/>
  <c r="D101" i="5"/>
  <c r="D100" i="5"/>
  <c r="C87" i="5"/>
  <c r="C88" i="5" s="1"/>
  <c r="D86" i="5"/>
  <c r="D85" i="5"/>
  <c r="D84" i="5"/>
  <c r="D83" i="5"/>
  <c r="D82" i="5"/>
  <c r="C69" i="5"/>
  <c r="C70" i="5" s="1"/>
  <c r="D68" i="5"/>
  <c r="D67" i="5"/>
  <c r="D66" i="5"/>
  <c r="D65" i="5"/>
  <c r="D64" i="5"/>
  <c r="C51" i="5"/>
  <c r="C52" i="5" s="1"/>
  <c r="D50" i="5"/>
  <c r="D49" i="5"/>
  <c r="D48" i="5"/>
  <c r="D47" i="5"/>
  <c r="D46" i="5"/>
  <c r="C33" i="5"/>
  <c r="C34" i="5" s="1"/>
  <c r="D32" i="5"/>
  <c r="D31" i="5"/>
  <c r="D30" i="5"/>
  <c r="D29" i="5"/>
  <c r="D28" i="5"/>
  <c r="C15" i="5"/>
  <c r="C16" i="5" s="1"/>
  <c r="D14" i="5"/>
  <c r="D13" i="5"/>
  <c r="D12" i="5"/>
  <c r="D11" i="5"/>
  <c r="D10" i="5"/>
  <c r="L26" i="4"/>
  <c r="M26" i="4" s="1"/>
  <c r="N26" i="4" s="1"/>
  <c r="L25" i="4"/>
  <c r="M25" i="4" s="1"/>
  <c r="N25" i="4" s="1"/>
  <c r="L24" i="4"/>
  <c r="M24" i="4" s="1"/>
  <c r="N24" i="4" s="1"/>
  <c r="L23" i="4"/>
  <c r="M23" i="4" s="1"/>
  <c r="N23" i="4" s="1"/>
  <c r="L22" i="4"/>
  <c r="M22" i="4" s="1"/>
  <c r="N22" i="4" s="1"/>
  <c r="L21" i="4"/>
  <c r="M21" i="4" s="1"/>
  <c r="N21" i="4" s="1"/>
  <c r="L20" i="4"/>
  <c r="M20" i="4" s="1"/>
  <c r="N20" i="4" s="1"/>
  <c r="L19" i="4"/>
  <c r="M19" i="4" s="1"/>
  <c r="N19" i="4" s="1"/>
  <c r="L18" i="4"/>
  <c r="M18" i="4" s="1"/>
  <c r="N18" i="4" s="1"/>
  <c r="L17" i="4"/>
  <c r="M17" i="4" s="1"/>
  <c r="N17" i="4" s="1"/>
  <c r="L16" i="4"/>
  <c r="M16" i="4" s="1"/>
  <c r="N16" i="4" s="1"/>
  <c r="L15" i="4"/>
  <c r="M15" i="4" s="1"/>
  <c r="N15" i="4" s="1"/>
  <c r="L14" i="4"/>
  <c r="M14" i="4" s="1"/>
  <c r="N14" i="4" s="1"/>
  <c r="L13" i="4"/>
  <c r="M13" i="4" s="1"/>
  <c r="N13" i="4" s="1"/>
  <c r="L12" i="4"/>
  <c r="M12" i="4" s="1"/>
  <c r="N12" i="4" s="1"/>
  <c r="L11" i="4"/>
  <c r="M11" i="4" s="1"/>
  <c r="N11" i="4" s="1"/>
  <c r="L10" i="4"/>
  <c r="M10" i="4" s="1"/>
  <c r="N10" i="4" s="1"/>
  <c r="L9" i="4"/>
  <c r="M9" i="4" s="1"/>
  <c r="N9" i="4" s="1"/>
  <c r="L8" i="4"/>
  <c r="M8" i="4" s="1"/>
  <c r="N8" i="4" s="1"/>
  <c r="L7" i="4"/>
  <c r="M7" i="4" s="1"/>
  <c r="N7" i="4" s="1"/>
  <c r="L6" i="4"/>
  <c r="M6" i="4" s="1"/>
  <c r="N6" i="4" s="1"/>
  <c r="L5" i="4"/>
  <c r="J34" i="12"/>
  <c r="K34" i="12" s="1"/>
  <c r="L34" i="12" s="1"/>
  <c r="J33" i="12"/>
  <c r="K33" i="12" s="1"/>
  <c r="L33" i="12" s="1"/>
  <c r="J32" i="12"/>
  <c r="K32" i="12" s="1"/>
  <c r="L32" i="12" s="1"/>
  <c r="J31" i="12"/>
  <c r="K31" i="12" s="1"/>
  <c r="L31" i="12" s="1"/>
  <c r="J30" i="12"/>
  <c r="K30" i="12" s="1"/>
  <c r="L30" i="12" s="1"/>
  <c r="J29" i="12"/>
  <c r="K29" i="12" s="1"/>
  <c r="L29" i="12" s="1"/>
  <c r="J28" i="12"/>
  <c r="K28" i="12" s="1"/>
  <c r="L28" i="12" s="1"/>
  <c r="J27" i="12"/>
  <c r="K27" i="12" s="1"/>
  <c r="L27" i="12" s="1"/>
  <c r="J26" i="12"/>
  <c r="K26" i="12" s="1"/>
  <c r="L26" i="12" s="1"/>
  <c r="J25" i="12"/>
  <c r="K25" i="12" s="1"/>
  <c r="L25" i="12" s="1"/>
  <c r="J24" i="12"/>
  <c r="K24" i="12" s="1"/>
  <c r="L24" i="12" s="1"/>
  <c r="J23" i="12"/>
  <c r="K23" i="12" s="1"/>
  <c r="L23" i="12" s="1"/>
  <c r="J22" i="12"/>
  <c r="K22" i="12" s="1"/>
  <c r="L22" i="12" s="1"/>
  <c r="J21" i="12"/>
  <c r="K21" i="12" s="1"/>
  <c r="L21" i="12" s="1"/>
  <c r="J20" i="12"/>
  <c r="K20" i="12" s="1"/>
  <c r="L20" i="12" s="1"/>
  <c r="J19" i="12"/>
  <c r="K19" i="12" s="1"/>
  <c r="L19" i="12" s="1"/>
  <c r="J18" i="12"/>
  <c r="K18" i="12" s="1"/>
  <c r="L18" i="12" s="1"/>
  <c r="J17" i="12"/>
  <c r="K17" i="12" s="1"/>
  <c r="L17" i="12" s="1"/>
  <c r="J16" i="12"/>
  <c r="K16" i="12" s="1"/>
  <c r="L16" i="12" s="1"/>
  <c r="J15" i="12"/>
  <c r="K15" i="12" s="1"/>
  <c r="L15" i="12" s="1"/>
  <c r="J14" i="12"/>
  <c r="K14" i="12" s="1"/>
  <c r="L14" i="12" s="1"/>
  <c r="J13" i="12"/>
  <c r="K13" i="12" s="1"/>
  <c r="L13" i="12" s="1"/>
  <c r="J12" i="12"/>
  <c r="K12" i="12" s="1"/>
  <c r="L12" i="12" s="1"/>
  <c r="J11" i="12"/>
  <c r="K11" i="12" s="1"/>
  <c r="L11" i="12" s="1"/>
  <c r="J10" i="12"/>
  <c r="K10" i="12" s="1"/>
  <c r="L10" i="12" s="1"/>
  <c r="J9" i="12"/>
  <c r="K9" i="12" s="1"/>
  <c r="L9" i="12" s="1"/>
  <c r="J8" i="12"/>
  <c r="K8" i="12" s="1"/>
  <c r="L8" i="12" s="1"/>
  <c r="J7" i="12"/>
  <c r="K7" i="12" s="1"/>
  <c r="L7" i="12" s="1"/>
  <c r="J6" i="12"/>
  <c r="K6" i="12" s="1"/>
  <c r="L6" i="12" s="1"/>
  <c r="C375" i="3"/>
  <c r="C376" i="3" s="1"/>
  <c r="D376" i="3" s="1"/>
  <c r="D374" i="3"/>
  <c r="D373" i="3"/>
  <c r="D372" i="3"/>
  <c r="D371" i="3"/>
  <c r="D370" i="3"/>
  <c r="C357" i="3"/>
  <c r="C358" i="3" s="1"/>
  <c r="D356" i="3"/>
  <c r="D355" i="3"/>
  <c r="D354" i="3"/>
  <c r="D353" i="3"/>
  <c r="D352" i="3"/>
  <c r="D339" i="3"/>
  <c r="C339" i="3"/>
  <c r="C340" i="3" s="1"/>
  <c r="D338" i="3"/>
  <c r="D337" i="3"/>
  <c r="D336" i="3"/>
  <c r="D335" i="3"/>
  <c r="D334" i="3"/>
  <c r="C321" i="3"/>
  <c r="C322" i="3" s="1"/>
  <c r="D320" i="3"/>
  <c r="D319" i="3"/>
  <c r="D318" i="3"/>
  <c r="D317" i="3"/>
  <c r="D316" i="3"/>
  <c r="C303" i="3"/>
  <c r="C304" i="3" s="1"/>
  <c r="D302" i="3"/>
  <c r="D301" i="3"/>
  <c r="D300" i="3"/>
  <c r="D299" i="3"/>
  <c r="D298" i="3"/>
  <c r="C285" i="3"/>
  <c r="C286" i="3" s="1"/>
  <c r="D284" i="3"/>
  <c r="D283" i="3"/>
  <c r="D282" i="3"/>
  <c r="D281" i="3"/>
  <c r="D280" i="3"/>
  <c r="D267" i="3"/>
  <c r="C267" i="3"/>
  <c r="C268" i="3" s="1"/>
  <c r="D266" i="3"/>
  <c r="D265" i="3"/>
  <c r="D264" i="3"/>
  <c r="D263" i="3"/>
  <c r="D262" i="3"/>
  <c r="C249" i="3"/>
  <c r="C250" i="3" s="1"/>
  <c r="D248" i="3"/>
  <c r="D247" i="3"/>
  <c r="D246" i="3"/>
  <c r="D245" i="3"/>
  <c r="D244" i="3"/>
  <c r="C231" i="3"/>
  <c r="C232" i="3" s="1"/>
  <c r="D230" i="3"/>
  <c r="D229" i="3"/>
  <c r="D228" i="3"/>
  <c r="D227" i="3"/>
  <c r="D226" i="3"/>
  <c r="C213" i="3"/>
  <c r="C214" i="3" s="1"/>
  <c r="D212" i="3"/>
  <c r="D211" i="3"/>
  <c r="D210" i="3"/>
  <c r="D209" i="3"/>
  <c r="D208" i="3"/>
  <c r="D195" i="3"/>
  <c r="C195" i="3"/>
  <c r="C196" i="3" s="1"/>
  <c r="D194" i="3"/>
  <c r="D193" i="3"/>
  <c r="D192" i="3"/>
  <c r="D191" i="3"/>
  <c r="D190" i="3"/>
  <c r="C177" i="3"/>
  <c r="C178" i="3" s="1"/>
  <c r="D176" i="3"/>
  <c r="D175" i="3"/>
  <c r="D174" i="3"/>
  <c r="D173" i="3"/>
  <c r="D172" i="3"/>
  <c r="C159" i="3"/>
  <c r="C160" i="3" s="1"/>
  <c r="D158" i="3"/>
  <c r="D157" i="3"/>
  <c r="D156" i="3"/>
  <c r="D155" i="3"/>
  <c r="D154" i="3"/>
  <c r="C141" i="3"/>
  <c r="C142" i="3" s="1"/>
  <c r="D140" i="3"/>
  <c r="D139" i="3"/>
  <c r="D138" i="3"/>
  <c r="D137" i="3"/>
  <c r="D136" i="3"/>
  <c r="D123" i="3"/>
  <c r="C123" i="3"/>
  <c r="C124" i="3" s="1"/>
  <c r="D122" i="3"/>
  <c r="D121" i="3"/>
  <c r="D120" i="3"/>
  <c r="D119" i="3"/>
  <c r="D118" i="3"/>
  <c r="C105" i="3"/>
  <c r="C106" i="3" s="1"/>
  <c r="D104" i="3"/>
  <c r="D103" i="3"/>
  <c r="D102" i="3"/>
  <c r="D101" i="3"/>
  <c r="D100" i="3"/>
  <c r="C87" i="3"/>
  <c r="C88" i="3" s="1"/>
  <c r="D86" i="3"/>
  <c r="D85" i="3"/>
  <c r="D84" i="3"/>
  <c r="D83" i="3"/>
  <c r="D82" i="3"/>
  <c r="C69" i="3"/>
  <c r="C70" i="3" s="1"/>
  <c r="D68" i="3"/>
  <c r="D67" i="3"/>
  <c r="D66" i="3"/>
  <c r="D65" i="3"/>
  <c r="D64" i="3"/>
  <c r="D51" i="3"/>
  <c r="C51" i="3"/>
  <c r="C52" i="3" s="1"/>
  <c r="D50" i="3"/>
  <c r="D49" i="3"/>
  <c r="D48" i="3"/>
  <c r="D47" i="3"/>
  <c r="D46" i="3"/>
  <c r="C33" i="3"/>
  <c r="C34" i="3" s="1"/>
  <c r="D32" i="3"/>
  <c r="D31" i="3"/>
  <c r="D30" i="3"/>
  <c r="D29" i="3"/>
  <c r="D28" i="3"/>
  <c r="C15" i="3"/>
  <c r="C16" i="3" s="1"/>
  <c r="D14" i="3"/>
  <c r="D13" i="3"/>
  <c r="D12" i="3"/>
  <c r="D11" i="3"/>
  <c r="D10" i="3"/>
  <c r="H26" i="2"/>
  <c r="I26" i="2" s="1"/>
  <c r="J26" i="2" s="1"/>
  <c r="H25" i="2"/>
  <c r="I25" i="2" s="1"/>
  <c r="J25" i="2" s="1"/>
  <c r="H24" i="2"/>
  <c r="I24" i="2" s="1"/>
  <c r="J24" i="2" s="1"/>
  <c r="H23" i="2"/>
  <c r="I23" i="2" s="1"/>
  <c r="J23" i="2" s="1"/>
  <c r="H22" i="2"/>
  <c r="I22" i="2" s="1"/>
  <c r="J22" i="2" s="1"/>
  <c r="H21" i="2"/>
  <c r="I21" i="2" s="1"/>
  <c r="J21" i="2" s="1"/>
  <c r="H20" i="2"/>
  <c r="I20" i="2" s="1"/>
  <c r="J20" i="2" s="1"/>
  <c r="H19" i="2"/>
  <c r="I19" i="2" s="1"/>
  <c r="J19" i="2" s="1"/>
  <c r="H18" i="2"/>
  <c r="I18" i="2" s="1"/>
  <c r="J18" i="2" s="1"/>
  <c r="H17" i="2"/>
  <c r="I17" i="2" s="1"/>
  <c r="J17" i="2" s="1"/>
  <c r="H16" i="2"/>
  <c r="I16" i="2" s="1"/>
  <c r="J16" i="2" s="1"/>
  <c r="H15" i="2"/>
  <c r="I15" i="2" s="1"/>
  <c r="J15" i="2" s="1"/>
  <c r="H14" i="2"/>
  <c r="I14" i="2" s="1"/>
  <c r="J14" i="2" s="1"/>
  <c r="H13" i="2"/>
  <c r="I13" i="2" s="1"/>
  <c r="J13" i="2" s="1"/>
  <c r="H12" i="2"/>
  <c r="I12" i="2" s="1"/>
  <c r="J12" i="2" s="1"/>
  <c r="H11" i="2"/>
  <c r="I11" i="2" s="1"/>
  <c r="J11" i="2" s="1"/>
  <c r="H10" i="2"/>
  <c r="I10" i="2" s="1"/>
  <c r="J10" i="2" s="1"/>
  <c r="H9" i="2"/>
  <c r="I9" i="2" s="1"/>
  <c r="J9" i="2" s="1"/>
  <c r="H8" i="2"/>
  <c r="I8" i="2" s="1"/>
  <c r="J8" i="2" s="1"/>
  <c r="H7" i="2"/>
  <c r="I7" i="2" s="1"/>
  <c r="J7" i="2" s="1"/>
  <c r="H6" i="2"/>
  <c r="I6" i="2" s="1"/>
  <c r="J6" i="2" s="1"/>
  <c r="H5" i="2"/>
  <c r="I5" i="2" s="1"/>
  <c r="D15" i="3" l="1"/>
  <c r="D87" i="3"/>
  <c r="D159" i="3"/>
  <c r="D231" i="3"/>
  <c r="D303" i="3"/>
  <c r="D375" i="3"/>
  <c r="D69" i="3"/>
  <c r="D141" i="3"/>
  <c r="D213" i="3"/>
  <c r="D285" i="3"/>
  <c r="D357" i="3"/>
  <c r="D33" i="3"/>
  <c r="D105" i="3"/>
  <c r="D177" i="3"/>
  <c r="D249" i="3"/>
  <c r="D321" i="3"/>
  <c r="D285" i="5"/>
  <c r="D357" i="5"/>
  <c r="D303" i="5"/>
  <c r="D339" i="5"/>
  <c r="D321" i="5"/>
  <c r="D375" i="5"/>
  <c r="D267" i="5"/>
  <c r="D15" i="5"/>
  <c r="D33" i="5"/>
  <c r="D51" i="5"/>
  <c r="D69" i="5"/>
  <c r="D87" i="5"/>
  <c r="D105" i="5"/>
  <c r="D123" i="5"/>
  <c r="D141" i="5"/>
  <c r="D159" i="5"/>
  <c r="D177" i="5"/>
  <c r="D195" i="5"/>
  <c r="D213" i="5"/>
  <c r="D231" i="5"/>
  <c r="D249" i="5"/>
</calcChain>
</file>

<file path=xl/sharedStrings.xml><?xml version="1.0" encoding="utf-8"?>
<sst xmlns="http://schemas.openxmlformats.org/spreadsheetml/2006/main" count="6125" uniqueCount="485">
  <si>
    <t>Roll. No</t>
  </si>
  <si>
    <t>STUDENT NAME</t>
  </si>
  <si>
    <t>Admn. No</t>
  </si>
  <si>
    <t>Date of Addmission</t>
  </si>
  <si>
    <t>Aadhar No.</t>
  </si>
  <si>
    <t>Gender M/F</t>
  </si>
  <si>
    <t>Date Of Birth</t>
  </si>
  <si>
    <t>Father's Name</t>
  </si>
  <si>
    <t>Mother's Name</t>
  </si>
  <si>
    <t>Residential Address</t>
  </si>
  <si>
    <t>Phone No.</t>
  </si>
  <si>
    <t>Father</t>
  </si>
  <si>
    <t>Mother</t>
  </si>
  <si>
    <t>Aarav  Bhagat</t>
  </si>
  <si>
    <t>Male</t>
  </si>
  <si>
    <t>29/12/2015</t>
  </si>
  <si>
    <t>Arjun Kumar</t>
  </si>
  <si>
    <t>Bindu Devi</t>
  </si>
  <si>
    <t>Village - Kalyanpur, P.O - Kana chakk, Teh- Marh</t>
  </si>
  <si>
    <t>Aarav Bali</t>
  </si>
  <si>
    <t>21/04/2015</t>
  </si>
  <si>
    <t>Sumit Bali</t>
  </si>
  <si>
    <t>Neha Bali</t>
  </si>
  <si>
    <t>Lane no.-5 Friends colony Gurhoo Brahmana, Bantalab  Jammu</t>
  </si>
  <si>
    <t>Aayan Sharma</t>
  </si>
  <si>
    <t>Romesh Chander Sharma</t>
  </si>
  <si>
    <t>Pooja sharma</t>
  </si>
  <si>
    <t>Roop ngr Enclave H.no. 08 Lane 1 Jammu</t>
  </si>
  <si>
    <t>Aayansh Sharma</t>
  </si>
  <si>
    <t>10/11/2014</t>
  </si>
  <si>
    <t>Mahesh Sharma</t>
  </si>
  <si>
    <t>Jyoti Sharma</t>
  </si>
  <si>
    <t>Hno. -69, lane no. -2 ward no. -40 Priya Darshani Nagar,  Talab Tillo, Jammu</t>
  </si>
  <si>
    <t xml:space="preserve">Arham Mani </t>
  </si>
  <si>
    <t>20/11/2014</t>
  </si>
  <si>
    <t>Vinod Kumar</t>
  </si>
  <si>
    <t>Ruchi Gupta</t>
  </si>
  <si>
    <t>Lane No. 3, Sector 3  Amar Colony Rajinder Nagar  Phase -2 Jammu.</t>
  </si>
  <si>
    <t>Arnav Kaw</t>
  </si>
  <si>
    <t>230151454176</t>
  </si>
  <si>
    <t>25/05/2013</t>
  </si>
  <si>
    <t>Amit Kaw</t>
  </si>
  <si>
    <t>Jussy Bhat</t>
  </si>
  <si>
    <t xml:space="preserve">H. No. 40A, Lane No. 3  Sector 2 Laxmi Nagar Muthi. </t>
  </si>
  <si>
    <t>Ashlyn Thapa</t>
  </si>
  <si>
    <t>Female</t>
  </si>
  <si>
    <t>02/04/2015</t>
  </si>
  <si>
    <t>Ankush Kumar</t>
  </si>
  <si>
    <t>Namrata Thapa</t>
  </si>
  <si>
    <t>W/No.- 59 JK colony, BSF Paloura, Jammu</t>
  </si>
  <si>
    <t>Ayaansh Sharma</t>
  </si>
  <si>
    <t>28/10/2015</t>
  </si>
  <si>
    <t>Sandeep Sharma</t>
  </si>
  <si>
    <t>Minakshi Sharma</t>
  </si>
  <si>
    <t>Hno.- 32, L-1A, Roopnagar Enclave, Jammu</t>
  </si>
  <si>
    <t>Chandeep Kour</t>
  </si>
  <si>
    <t>03/02/2015</t>
  </si>
  <si>
    <t>Pritpal Singh</t>
  </si>
  <si>
    <t>Sukhveer Singh</t>
  </si>
  <si>
    <t>Village Chansu Chak Tehsil  Marh Distt. Jammu.</t>
  </si>
  <si>
    <t>mpl</t>
  </si>
  <si>
    <t>Harshit singh</t>
  </si>
  <si>
    <t>Kamaljit</t>
  </si>
  <si>
    <t>Kamaljit Kour</t>
  </si>
  <si>
    <t>BSF Paloura</t>
  </si>
  <si>
    <t>Harshita  Yadav</t>
  </si>
  <si>
    <t>03/11/2015</t>
  </si>
  <si>
    <t>Suresh kumar</t>
  </si>
  <si>
    <t>Pooja Kumari</t>
  </si>
  <si>
    <t>H.NO. 112 G  Sector  1 Durga Nagar  Jammu.</t>
  </si>
  <si>
    <t>Jyanshi Koul</t>
  </si>
  <si>
    <t>10/03/2016</t>
  </si>
  <si>
    <t>Sanjay Koul</t>
  </si>
  <si>
    <t>Lt.Nisha Koul</t>
  </si>
  <si>
    <t xml:space="preserve">H. No. 4  Lane No. 1 Sharda Colony Patoli Brahmana. </t>
  </si>
  <si>
    <t xml:space="preserve">Niharika Singh </t>
  </si>
  <si>
    <t>female</t>
  </si>
  <si>
    <t>23/07/2015</t>
  </si>
  <si>
    <t>Rajinder Singh</t>
  </si>
  <si>
    <t>Padma Kumari</t>
  </si>
  <si>
    <t xml:space="preserve">Lane No. 1 Vitasta Vihar, Lower Muthi Akalpue Road Near Vimal Vidyalaya </t>
  </si>
  <si>
    <t>Ojasvi Bhagat</t>
  </si>
  <si>
    <t>16/06/2015</t>
  </si>
  <si>
    <t>Pawan Kumar</t>
  </si>
  <si>
    <t>Kunti Devi</t>
  </si>
  <si>
    <t>PANSHUL MAHAJAN</t>
  </si>
  <si>
    <t>28/03/2015</t>
  </si>
  <si>
    <t>Sahib Mahajan</t>
  </si>
  <si>
    <t>Mani Vig Mahajan</t>
  </si>
  <si>
    <t>Hno. - 69, lane no. -7 Jawahar Nagar, New plot, Jammu</t>
  </si>
  <si>
    <t>Prabal Sharma</t>
  </si>
  <si>
    <t>Sahil Padha</t>
  </si>
  <si>
    <t>Pallavi Bakshi</t>
  </si>
  <si>
    <t>H.no.64, l.no. 1 Patoli Mangotrian</t>
  </si>
  <si>
    <t>Rishika</t>
  </si>
  <si>
    <t>08/05/2015</t>
  </si>
  <si>
    <t>Vikram Singh</t>
  </si>
  <si>
    <t>Asha Rani</t>
  </si>
  <si>
    <t>Village- Pakhian, P.O - Kangrail, Tehsil- Jammu North, Distt- Jammu</t>
  </si>
  <si>
    <t>Sarthak Chopra</t>
  </si>
  <si>
    <t>23/05/2015</t>
  </si>
  <si>
    <t>Amit Chopra</t>
  </si>
  <si>
    <t>Aarti Chopra</t>
  </si>
  <si>
    <t>Om Nagar, Uddeywala, Jammu</t>
  </si>
  <si>
    <t>Shivanya Sharma</t>
  </si>
  <si>
    <t>24/09/2015</t>
  </si>
  <si>
    <t>Sunil Sharma</t>
  </si>
  <si>
    <t>Palak Sharma</t>
  </si>
  <si>
    <t>Hno. - 133 near Krishna building, new plot Jammu</t>
  </si>
  <si>
    <t>Vanshika</t>
  </si>
  <si>
    <t>26/01/2015</t>
  </si>
  <si>
    <t>Rajeev Singh</t>
  </si>
  <si>
    <t>Neetu Rani</t>
  </si>
  <si>
    <t>Yakshit Sharma</t>
  </si>
  <si>
    <t>21/01/2015</t>
  </si>
  <si>
    <t>Ravinder Sharma</t>
  </si>
  <si>
    <t>Nisha Rani</t>
  </si>
  <si>
    <t>Vill- Purkhoo, oppo Sham rice mills, P. O- Domana</t>
  </si>
  <si>
    <t>KC GURUKUL PUBLIC SCHOOL</t>
  </si>
  <si>
    <t>PERIODIC ASSESSMENT - I</t>
  </si>
  <si>
    <t xml:space="preserve">         Class- I   ( Session- 2023-2024)                                                                                 Class Teacher- </t>
  </si>
  <si>
    <t>S.No.</t>
  </si>
  <si>
    <t>NAME</t>
  </si>
  <si>
    <t>ENGLISH</t>
  </si>
  <si>
    <t>HINDI</t>
  </si>
  <si>
    <t>MATHS</t>
  </si>
  <si>
    <t>EVS</t>
  </si>
  <si>
    <t>COMPUTER</t>
  </si>
  <si>
    <t>TOTAL</t>
  </si>
  <si>
    <t>℅AGE</t>
  </si>
  <si>
    <t>GRADE</t>
  </si>
  <si>
    <t>Panshul  Mahajan</t>
  </si>
  <si>
    <t>KC GURUKUL PUBLIC SCHOOL, PALOURA JAMMU</t>
  </si>
  <si>
    <t>CBSE AFFILIATED                     AFFILIATION NO : 730056</t>
  </si>
  <si>
    <t>OPP. BSF CAMPUS JAMMU</t>
  </si>
  <si>
    <t>PH.NO.6005510660                E-mail ID: Kcgurukuljmu@gmail.com</t>
  </si>
  <si>
    <t>REPORT CARD FOR PA I</t>
  </si>
  <si>
    <t xml:space="preserve">                              SESSION 2023-2024</t>
  </si>
  <si>
    <t>CLASS :</t>
  </si>
  <si>
    <t>III A</t>
  </si>
  <si>
    <t>ROLL NO</t>
  </si>
  <si>
    <t>AARAV BHAGAT</t>
  </si>
  <si>
    <t>S.NO</t>
  </si>
  <si>
    <t>SUBJECTS</t>
  </si>
  <si>
    <t>MARKS(20)</t>
  </si>
  <si>
    <t>REMARKS</t>
  </si>
  <si>
    <t>Needs to improve in Maths</t>
  </si>
  <si>
    <t>PERCENTAGE</t>
  </si>
  <si>
    <t>DATE :07-06-23</t>
  </si>
  <si>
    <t>CLASS TR. - ARTI SHARMA</t>
  </si>
  <si>
    <t>PRINCIPAL</t>
  </si>
  <si>
    <t>AARAV BALI</t>
  </si>
  <si>
    <t>Needs to improve in English</t>
  </si>
  <si>
    <t>AAYAN SHARMA</t>
  </si>
  <si>
    <t>Good but needs to improve in Maths</t>
  </si>
  <si>
    <t>AAYANSH SHARMA</t>
  </si>
  <si>
    <t>Excellent</t>
  </si>
  <si>
    <t>ARHAM MANI</t>
  </si>
  <si>
    <t>Needs to improve in Maths and EVS</t>
  </si>
  <si>
    <t>ARNAV KAW</t>
  </si>
  <si>
    <t>ASHLYN THAPA</t>
  </si>
  <si>
    <t>GOOD</t>
  </si>
  <si>
    <t>AYANSH SHARMA</t>
  </si>
  <si>
    <t xml:space="preserve"> CHANDEEP KOUR</t>
  </si>
  <si>
    <t>HARSHIT SINGH</t>
  </si>
  <si>
    <t>HARSHITA YADAV</t>
  </si>
  <si>
    <t>OUTSTANDING PERFORMANCE</t>
  </si>
  <si>
    <t>JYANSHI KOUL</t>
  </si>
  <si>
    <t>NIHARIKA  SINGH</t>
  </si>
  <si>
    <t>OJASVI BHAGAT</t>
  </si>
  <si>
    <t>PRABAL SHARMA</t>
  </si>
  <si>
    <t>RISHIKA</t>
  </si>
  <si>
    <t>SARTHAK CHOPRA</t>
  </si>
  <si>
    <t>V. GOOD</t>
  </si>
  <si>
    <t>SHIVANYA SHARMA</t>
  </si>
  <si>
    <t>NEEDS HARD WORK</t>
  </si>
  <si>
    <t>VANSHIKA</t>
  </si>
  <si>
    <t>YAKSHIT SHARMA</t>
  </si>
  <si>
    <t xml:space="preserve">KC GURUKUL PUBLIC SCHOOL, PALOURA JAMMU </t>
  </si>
  <si>
    <t>TERM I</t>
  </si>
  <si>
    <t>SESSION 2023-2024</t>
  </si>
  <si>
    <t xml:space="preserve">Class-                                                                          Class Teacher- </t>
  </si>
  <si>
    <t>PA I                                (10)</t>
  </si>
  <si>
    <t>S.E                      (5)</t>
  </si>
  <si>
    <t>ACTIVITY                  (5)</t>
  </si>
  <si>
    <t>TERM I                               (80)</t>
  </si>
  <si>
    <t>TOTAL   (100)</t>
  </si>
  <si>
    <t>GR</t>
  </si>
  <si>
    <t>GRAND TOTAL</t>
  </si>
  <si>
    <t>%AGE</t>
  </si>
  <si>
    <t>OVERALL GRADE</t>
  </si>
  <si>
    <t xml:space="preserve">                        PH.NO.   6005510660                       E-Mail ID : kcgurukuljmu@gmail.com</t>
  </si>
  <si>
    <t>REPORT CARD FOR TERM I (2023-24)</t>
  </si>
  <si>
    <t xml:space="preserve">ROLL NO:                                     </t>
  </si>
  <si>
    <t>FATHER'S NAME:</t>
  </si>
  <si>
    <t>MOTHER'S NAME:</t>
  </si>
  <si>
    <t>ADM.NO:</t>
  </si>
  <si>
    <t>SCHOLASTIC AREA</t>
  </si>
  <si>
    <t>SUBJECT ENRICHMENT        (5)</t>
  </si>
  <si>
    <t xml:space="preserve">GK(40) </t>
  </si>
  <si>
    <t xml:space="preserve">MSC(40) </t>
  </si>
  <si>
    <t xml:space="preserve">PERCENTAGE </t>
  </si>
  <si>
    <t xml:space="preserve">CLASS TEACHER'S REMARKS:  </t>
  </si>
  <si>
    <t>PRINCIPAL SIGN</t>
  </si>
  <si>
    <t xml:space="preserve">RESULT SHEET OF HALF YEARLY </t>
  </si>
  <si>
    <t xml:space="preserve">Class-                                                       ( Session- 2023-2024)                                           Class Teacher- </t>
  </si>
  <si>
    <t>GK</t>
  </si>
  <si>
    <t>MSC</t>
  </si>
  <si>
    <t>Maximum Marks-</t>
  </si>
  <si>
    <t>RESULT SHEET OF PERIODIC ASSESSMENT-II ( 2023-24 )</t>
  </si>
  <si>
    <t xml:space="preserve">         Class-  III A                                                                               Class Teacher- ARTI SHARMA</t>
  </si>
  <si>
    <t>Maximum marks-</t>
  </si>
  <si>
    <t>REPORT CARD FOR PA II</t>
  </si>
  <si>
    <t>DATE :02-01-24</t>
  </si>
  <si>
    <t>Needs to work hard in Maths</t>
  </si>
  <si>
    <t>V.GOOD</t>
  </si>
  <si>
    <t>EXCELLENT</t>
  </si>
  <si>
    <t>RESULT SHEET OF ANNUAL EXAMINATION ( 2023-24 )</t>
  </si>
  <si>
    <t>G.K</t>
  </si>
  <si>
    <t>MSc.</t>
  </si>
  <si>
    <t xml:space="preserve">CLASS : </t>
  </si>
  <si>
    <t>COMPUTER SCIENCE</t>
  </si>
  <si>
    <t>HY</t>
  </si>
  <si>
    <t>S.E</t>
  </si>
  <si>
    <t>N.B</t>
  </si>
  <si>
    <t>FINAL</t>
  </si>
  <si>
    <t>RESULT</t>
  </si>
  <si>
    <t>Affiliation No.          730056</t>
  </si>
  <si>
    <t>School Code : 23553</t>
  </si>
  <si>
    <t>KC GURUKUL PUBLIC SCHOOL   PALOURA  , JAMMU</t>
  </si>
  <si>
    <t xml:space="preserve">Contact No. : </t>
  </si>
  <si>
    <t>6005510660</t>
  </si>
  <si>
    <t xml:space="preserve">Website : </t>
  </si>
  <si>
    <t>www.kcgurukulschool.in</t>
  </si>
  <si>
    <t>STUDENT PROFILE</t>
  </si>
  <si>
    <t>NAME :</t>
  </si>
  <si>
    <t>ROLL NO:</t>
  </si>
  <si>
    <t>CLASS &amp; SECTION :</t>
  </si>
  <si>
    <t xml:space="preserve">ADMISSION NO.: </t>
  </si>
  <si>
    <t>D.O.BIRTH :</t>
  </si>
  <si>
    <t>CONTACT NO.:</t>
  </si>
  <si>
    <t>FATHER'S NAME :</t>
  </si>
  <si>
    <t>PART - I : SCHOLASTIC AREA</t>
  </si>
  <si>
    <t xml:space="preserve">SUBJECT </t>
  </si>
  <si>
    <t>TERM - I</t>
  </si>
  <si>
    <t>TERM - II</t>
  </si>
  <si>
    <t>PA I              (10)</t>
  </si>
  <si>
    <t>N B             (5)</t>
  </si>
  <si>
    <t xml:space="preserve">S.E                (5) </t>
  </si>
  <si>
    <t xml:space="preserve">H Y (80) </t>
  </si>
  <si>
    <t>PA  II              (10)</t>
  </si>
  <si>
    <t xml:space="preserve">F (80) </t>
  </si>
  <si>
    <t>MATHEMATICS</t>
  </si>
  <si>
    <t>M.SC.</t>
  </si>
  <si>
    <t>G.KNOWLEDGE</t>
  </si>
  <si>
    <t>TERM-I M.M.</t>
  </si>
  <si>
    <t>TERM-I M.O</t>
  </si>
  <si>
    <t>TERM-I PER</t>
  </si>
  <si>
    <t>TERM-I GR</t>
  </si>
  <si>
    <t>TERM-II M.M.</t>
  </si>
  <si>
    <t>TERM-II M.O</t>
  </si>
  <si>
    <t>TERM-II PER</t>
  </si>
  <si>
    <t>TERM-II GR</t>
  </si>
  <si>
    <t>OVERALL TOTAL</t>
  </si>
  <si>
    <t>OVERALL PERCENT</t>
  </si>
  <si>
    <t xml:space="preserve">OVERALL GRADE </t>
  </si>
  <si>
    <t>Note : "AB" indicates ABSENT in the Subject Exam</t>
  </si>
  <si>
    <t>PART - II (A) : CO- SCHOLASTIC ACTIVITIES ( to be assessed on a 3 point scale)</t>
  </si>
  <si>
    <t>ACTIVITIES</t>
  </si>
  <si>
    <t xml:space="preserve">TERM -I(GRADE) </t>
  </si>
  <si>
    <t>TERM -II ( GRADE)</t>
  </si>
  <si>
    <t xml:space="preserve">ART EDUCATION </t>
  </si>
  <si>
    <t>A</t>
  </si>
  <si>
    <t>PART - II (B) : HEALTH &amp; PHYSICAL EDUCATION ( to be assessed on a 3 point scale)</t>
  </si>
  <si>
    <t>GAMES</t>
  </si>
  <si>
    <t>HEALTH &amp; FITNESS</t>
  </si>
  <si>
    <t>DANCE</t>
  </si>
  <si>
    <t>MUSIC</t>
  </si>
  <si>
    <t>PART - III : DISCIPLINE  ( to be assessed on a 3 point scale)</t>
  </si>
  <si>
    <t>ATTENDANCE</t>
  </si>
  <si>
    <t xml:space="preserve">REMARKS </t>
  </si>
  <si>
    <t xml:space="preserve">PRINCIPAL </t>
  </si>
  <si>
    <t>GRADING SYSTEM(Scholastic)</t>
  </si>
  <si>
    <t>GRADING SYSTEM(Co- Scholastic)</t>
  </si>
  <si>
    <t xml:space="preserve">MARKS RANGE </t>
  </si>
  <si>
    <t>GRADE POINTS</t>
  </si>
  <si>
    <t>91-100</t>
  </si>
  <si>
    <t>A1</t>
  </si>
  <si>
    <t>51-60</t>
  </si>
  <si>
    <t>C1</t>
  </si>
  <si>
    <t>81-90</t>
  </si>
  <si>
    <t>A2</t>
  </si>
  <si>
    <t>41-50</t>
  </si>
  <si>
    <t>C2</t>
  </si>
  <si>
    <t>B</t>
  </si>
  <si>
    <t>71-80</t>
  </si>
  <si>
    <t>B1</t>
  </si>
  <si>
    <t>33-40</t>
  </si>
  <si>
    <t>D</t>
  </si>
  <si>
    <t>C</t>
  </si>
  <si>
    <t>61-70</t>
  </si>
  <si>
    <t>B2</t>
  </si>
  <si>
    <t>&lt;32</t>
  </si>
  <si>
    <t>E</t>
  </si>
  <si>
    <t xml:space="preserve"> KC GURUKUL PUBLIC SCHOOL</t>
  </si>
  <si>
    <t>RESULT STATEMENT OF ANNUAL EXAMINATION[2023-2024]</t>
  </si>
  <si>
    <t>RESULT STATEMENT OF ANNUAL EXAMINATION[2022-2023]</t>
  </si>
  <si>
    <t xml:space="preserve">TEACHER'S NAME : </t>
  </si>
  <si>
    <t>CLASS : V-A</t>
  </si>
  <si>
    <t>NAME OF STUDENT</t>
  </si>
  <si>
    <t>PA 1</t>
  </si>
  <si>
    <t xml:space="preserve">NB </t>
  </si>
  <si>
    <t>SUB ENR.</t>
  </si>
  <si>
    <t xml:space="preserve">TOTAL </t>
  </si>
  <si>
    <t>PA II</t>
  </si>
  <si>
    <t>SE</t>
  </si>
  <si>
    <t>TERM II</t>
  </si>
  <si>
    <t>s</t>
  </si>
  <si>
    <t>TERM I                               (50)</t>
  </si>
  <si>
    <t>M.SC</t>
  </si>
  <si>
    <t>ATTENDANCE 88</t>
  </si>
  <si>
    <t>3</t>
  </si>
  <si>
    <t>4</t>
  </si>
  <si>
    <t>3.5</t>
  </si>
  <si>
    <t>4.5</t>
  </si>
  <si>
    <t>5</t>
  </si>
  <si>
    <t>AB</t>
  </si>
  <si>
    <t>IIIA</t>
  </si>
  <si>
    <t>ARJUN KUMAR</t>
  </si>
  <si>
    <t>BINDU DEVI</t>
  </si>
  <si>
    <t>COMP.Sc (50)</t>
  </si>
  <si>
    <t>42.5</t>
  </si>
  <si>
    <t>02</t>
  </si>
  <si>
    <t xml:space="preserve">CLASS TEACHER'S REMARKS:  Needs to work hard </t>
  </si>
  <si>
    <t>79/88</t>
  </si>
  <si>
    <t xml:space="preserve">DATE: 07-10-23 </t>
  </si>
  <si>
    <t xml:space="preserve">           CLASS TEACHER SIGNATURE : ARTI SHARMA</t>
  </si>
  <si>
    <t>SUMIT BALI</t>
  </si>
  <si>
    <t>NEHA BALI</t>
  </si>
  <si>
    <t>41.5</t>
  </si>
  <si>
    <t>37</t>
  </si>
  <si>
    <t>CLASS TEACHER'S REMARKS:  Needs to work hard in Mathematics and Hindi</t>
  </si>
  <si>
    <t>87/88</t>
  </si>
  <si>
    <t>DATE:  07-10-23</t>
  </si>
  <si>
    <t xml:space="preserve">           CLASS TEACHER SIGNATURE: ARTI SHARMA</t>
  </si>
  <si>
    <t>ROMESH CHANDER</t>
  </si>
  <si>
    <t>POOJA SHARMA</t>
  </si>
  <si>
    <t>49</t>
  </si>
  <si>
    <t>41</t>
  </si>
  <si>
    <t>CLASS TEACHER'S REMARKS:  Neds to work hard in Mathematics</t>
  </si>
  <si>
    <t>66/88</t>
  </si>
  <si>
    <t>MAHESH SHARMA</t>
  </si>
  <si>
    <t>JYOTI SHARMA</t>
  </si>
  <si>
    <t>Ab</t>
  </si>
  <si>
    <t>48.5</t>
  </si>
  <si>
    <t>CLASS TEACHER'S REMARKS:  Excellent</t>
  </si>
  <si>
    <t>82/88</t>
  </si>
  <si>
    <t>VINOD KUMAR</t>
  </si>
  <si>
    <t>RUCHI GUPTA</t>
  </si>
  <si>
    <t>50</t>
  </si>
  <si>
    <t>36.5</t>
  </si>
  <si>
    <t>86/88</t>
  </si>
  <si>
    <t>AMIT KAW</t>
  </si>
  <si>
    <t>JUSSY BHAT</t>
  </si>
  <si>
    <t>04</t>
  </si>
  <si>
    <t>c</t>
  </si>
  <si>
    <t>78/88</t>
  </si>
  <si>
    <t xml:space="preserve">ASHLYN </t>
  </si>
  <si>
    <t xml:space="preserve">ANKUSH KUMAR </t>
  </si>
  <si>
    <t>NAMRATA THAPA</t>
  </si>
  <si>
    <t>45</t>
  </si>
  <si>
    <t>43</t>
  </si>
  <si>
    <t>CLASS TEACHER'S REMARKS:  Needs to work hard as she can do much better</t>
  </si>
  <si>
    <t>69/88</t>
  </si>
  <si>
    <t>AYAANSH SHARMA</t>
  </si>
  <si>
    <t>SANDEEP SHARMA</t>
  </si>
  <si>
    <t>MEENAKSHI SHARMA</t>
  </si>
  <si>
    <t>30.5</t>
  </si>
  <si>
    <t>CLASS TEACHER'S REMARKS:  Needs to work hard as he can do much better</t>
  </si>
  <si>
    <t>84/88</t>
  </si>
  <si>
    <t>CHANDEEP KOUR</t>
  </si>
  <si>
    <t>PRITPAL SINGH</t>
  </si>
  <si>
    <t>SUKHVEER SINGH</t>
  </si>
  <si>
    <t>48</t>
  </si>
  <si>
    <t>38.5</t>
  </si>
  <si>
    <t>83/88</t>
  </si>
  <si>
    <t>KAMALJIT</t>
  </si>
  <si>
    <t>KAMALJIT KOUR</t>
  </si>
  <si>
    <t>47.5</t>
  </si>
  <si>
    <t>SURESH KUMAR</t>
  </si>
  <si>
    <t>POOJA KUMARI</t>
  </si>
  <si>
    <t>CLASS TEACHER'S REMARKS:  Outstanding</t>
  </si>
  <si>
    <t>SANJAY KOUL</t>
  </si>
  <si>
    <t>Lt. NISHA KOUL</t>
  </si>
  <si>
    <t>44.5</t>
  </si>
  <si>
    <t>NIHARIKA SINGH</t>
  </si>
  <si>
    <t xml:space="preserve">RAJINDER SINGH </t>
  </si>
  <si>
    <t>PADMA KUMARI</t>
  </si>
  <si>
    <t>PAWAN KUMAR</t>
  </si>
  <si>
    <t>KUNTI DEVI</t>
  </si>
  <si>
    <t>19</t>
  </si>
  <si>
    <t>CLASS TEACHER'S REMARKS: Good but needs to work hard in English</t>
  </si>
  <si>
    <t>SAHIB MAHAJAN</t>
  </si>
  <si>
    <t>MANI MAHAJAN</t>
  </si>
  <si>
    <t>CLASS TEACHER'S REMARKS:  Good</t>
  </si>
  <si>
    <t>67/88</t>
  </si>
  <si>
    <t>SAHIL PADHA</t>
  </si>
  <si>
    <t>PALLAVI BAKSHI</t>
  </si>
  <si>
    <t>46</t>
  </si>
  <si>
    <t>CLASS TEACHER'S REMARKS: Excellent</t>
  </si>
  <si>
    <t>68/88</t>
  </si>
  <si>
    <t>VIKRAM SINGH</t>
  </si>
  <si>
    <t>ASHA RANI</t>
  </si>
  <si>
    <t>49.5</t>
  </si>
  <si>
    <t>88/88</t>
  </si>
  <si>
    <t>AMIT CHOPRA</t>
  </si>
  <si>
    <t>ARTI CHOPRA</t>
  </si>
  <si>
    <t>44</t>
  </si>
  <si>
    <t>CLASS TEACHER'S REMARKS:  Good but needs to work hard in Hindi</t>
  </si>
  <si>
    <t>SHIVANAYA SHARMA</t>
  </si>
  <si>
    <t xml:space="preserve">SUNIL SHARMA </t>
  </si>
  <si>
    <t>PALAK SHARMA</t>
  </si>
  <si>
    <t>23.5</t>
  </si>
  <si>
    <t>32</t>
  </si>
  <si>
    <t>23</t>
  </si>
  <si>
    <t>CLASS TEACHER'S REMARKS:  Needs to work hard</t>
  </si>
  <si>
    <t>RAJEEV SINGH</t>
  </si>
  <si>
    <t>NISHA RANI</t>
  </si>
  <si>
    <t>RAVINDER SHARMA</t>
  </si>
  <si>
    <t>81/88</t>
  </si>
  <si>
    <t>AARAV  BHAGAT</t>
  </si>
  <si>
    <t xml:space="preserve">VINOD KUMAR </t>
  </si>
  <si>
    <t>ASHLYN TAPPA</t>
  </si>
  <si>
    <t>ANKUSH KUMAR</t>
  </si>
  <si>
    <t>NAMRATA THAPPA</t>
  </si>
  <si>
    <t>CHANDEEP</t>
  </si>
  <si>
    <t>RAJINDER SINGH</t>
  </si>
  <si>
    <t>SUNIL SHARMA</t>
  </si>
  <si>
    <t>PROMOTED TO CLASS IV</t>
  </si>
  <si>
    <t>REPORT CARD (SESSION : 2023-2024)</t>
  </si>
  <si>
    <t>ARTI SHARMA</t>
  </si>
  <si>
    <t xml:space="preserve"> ASS III A</t>
  </si>
  <si>
    <t>SS - III A</t>
  </si>
  <si>
    <t>CLASS TEACHER: ARTI SHARMA</t>
  </si>
  <si>
    <t>GOOD PERFORMANCE</t>
  </si>
  <si>
    <t>EXCELLENT PERFORMANCE</t>
  </si>
  <si>
    <t>OUTSTANDING  PERFORMANCE</t>
  </si>
  <si>
    <t>VERY GOOD PERFORMANCE</t>
  </si>
  <si>
    <t>AVERAGE PERFORMANCE</t>
  </si>
  <si>
    <t xml:space="preserve"> GOOD PERFORMANCE</t>
  </si>
  <si>
    <t>Class-  III A                  Class Teacher- ARTI SHARMA</t>
  </si>
  <si>
    <t>187/203</t>
  </si>
  <si>
    <t>202/203</t>
  </si>
  <si>
    <t>160/203</t>
  </si>
  <si>
    <t>188/203</t>
  </si>
  <si>
    <t>181/203</t>
  </si>
  <si>
    <t>153/203</t>
  </si>
  <si>
    <t>192/203</t>
  </si>
  <si>
    <t>185/203</t>
  </si>
  <si>
    <t>195/203/</t>
  </si>
  <si>
    <t>196/203</t>
  </si>
  <si>
    <t>200/203</t>
  </si>
  <si>
    <t>183/203</t>
  </si>
  <si>
    <t>161/203</t>
  </si>
  <si>
    <t>147/203</t>
  </si>
  <si>
    <t>199/203</t>
  </si>
  <si>
    <t>173/203</t>
  </si>
  <si>
    <t>174/203</t>
  </si>
  <si>
    <t>ATTEN</t>
  </si>
  <si>
    <t>NO. OF BOYS -12</t>
  </si>
  <si>
    <t>NO. OF GIRLS-9</t>
  </si>
  <si>
    <t>M</t>
  </si>
  <si>
    <t>F</t>
  </si>
  <si>
    <t>GENDR</t>
  </si>
  <si>
    <t>Boys:</t>
  </si>
  <si>
    <t>Girls</t>
  </si>
  <si>
    <t>TOTAL NO. OF INSTRUCTIONAL DAYS=203</t>
  </si>
  <si>
    <t>TOTAL NO. OF ATTENDANCE OF 26 STUDENTS=</t>
  </si>
  <si>
    <t>TOTAL NO. OF BOYS=</t>
  </si>
  <si>
    <t>TOTAL ANNUAL ATTENDANCE OF BOYS=</t>
  </si>
  <si>
    <t>TOTAL NO. OF GIRLS</t>
  </si>
  <si>
    <t>TOTAL ANNUAL ATTENDANCE OF GIRLS</t>
  </si>
  <si>
    <t>(BOYS)ANNUAL ATTENDANCE RATE=</t>
  </si>
  <si>
    <t>(GIRLS)ANNUAL ATTENDANCE RATE=</t>
  </si>
  <si>
    <t>TOTAL STUDENTS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</si>
</sst>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_ &quot;₹&quot;\ * #,##0.00_ ;_ &quot;₹&quot;\ * \-#,##0.00_ ;_ &quot;₹&quot;\ * &quot;-&quot;??_ ;_ @_ "/>
    <numFmt numFmtId="165" formatCode="0.0"/>
  </numFmts>
  <fonts count="73">
    <font>
      <sz val="10"/>
      <color rgb="FF000000"/>
      <name val="Arial"/>
      <charset val="134"/>
    </font>
    <font>
      <b/>
      <sz val="12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2"/>
      <color rgb="FF000000"/>
      <name val="Times New Roman"/>
      <charset val="134"/>
    </font>
    <font>
      <b/>
      <sz val="10"/>
      <color rgb="FF000000"/>
      <name val="Times New Roman"/>
      <charset val="134"/>
    </font>
    <font>
      <sz val="11"/>
      <color theme="1"/>
      <name val="Calibri"/>
      <charset val="134"/>
    </font>
    <font>
      <b/>
      <sz val="14"/>
      <color theme="1"/>
      <name val="Calibri"/>
      <charset val="134"/>
    </font>
    <font>
      <sz val="10"/>
      <name val="Arial"/>
      <charset val="134"/>
    </font>
    <font>
      <b/>
      <sz val="12"/>
      <color theme="1"/>
      <name val="Calibri"/>
      <charset val="134"/>
    </font>
    <font>
      <sz val="10"/>
      <color theme="1"/>
      <name val="Arial"/>
      <charset val="134"/>
    </font>
    <font>
      <b/>
      <sz val="11"/>
      <name val="Times New Roman"/>
      <charset val="134"/>
    </font>
    <font>
      <b/>
      <sz val="11"/>
      <color theme="1"/>
      <name val="Calibri"/>
      <charset val="134"/>
    </font>
    <font>
      <b/>
      <sz val="10"/>
      <color rgb="FF000000"/>
      <name val="Arial"/>
      <charset val="134"/>
    </font>
    <font>
      <b/>
      <sz val="11"/>
      <color theme="1"/>
      <name val="Times New Roman"/>
      <charset val="134"/>
    </font>
    <font>
      <b/>
      <sz val="11"/>
      <color rgb="FF000000"/>
      <name val="Times New Roman"/>
      <charset val="134"/>
    </font>
    <font>
      <sz val="11"/>
      <color theme="1"/>
      <name val="Times New Roman"/>
      <charset val="134"/>
    </font>
    <font>
      <sz val="11"/>
      <color rgb="FF000000"/>
      <name val="Times New Roman"/>
      <charset val="134"/>
    </font>
    <font>
      <sz val="12"/>
      <color theme="1"/>
      <name val="Times New Roman"/>
      <charset val="134"/>
    </font>
    <font>
      <sz val="11"/>
      <name val="Calibri"/>
      <charset val="134"/>
    </font>
    <font>
      <b/>
      <sz val="14"/>
      <color rgb="FF000000"/>
      <name val="Times New Roman"/>
      <charset val="134"/>
    </font>
    <font>
      <b/>
      <sz val="11"/>
      <color rgb="FF000000"/>
      <name val="Arial"/>
      <charset val="134"/>
    </font>
    <font>
      <b/>
      <sz val="11"/>
      <color theme="1"/>
      <name val="Arial"/>
      <charset val="134"/>
      <scheme val="minor"/>
    </font>
    <font>
      <b/>
      <sz val="11"/>
      <color rgb="FF000000"/>
      <name val="Calibri"/>
      <charset val="134"/>
    </font>
    <font>
      <u/>
      <sz val="11"/>
      <color rgb="FF0000FF"/>
      <name val="Arial"/>
      <scheme val="minor"/>
    </font>
    <font>
      <sz val="10"/>
      <color rgb="FF000000"/>
      <name val="Arial"/>
      <charset val="134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u/>
      <sz val="11"/>
      <color theme="10"/>
      <name val="Arial"/>
      <family val="2"/>
      <scheme val="minor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Calibri"/>
      <family val="2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1"/>
      <color rgb="FF000000"/>
      <name val="Arial"/>
      <family val="2"/>
    </font>
    <font>
      <sz val="11"/>
      <name val="Arial"/>
      <family val="2"/>
      <scheme val="minor"/>
    </font>
    <font>
      <sz val="12"/>
      <color rgb="FF000000"/>
      <name val="Arial"/>
      <charset val="134"/>
    </font>
    <font>
      <sz val="12"/>
      <color rgb="FF000000"/>
      <name val="Times New Roman"/>
      <charset val="134"/>
    </font>
    <font>
      <b/>
      <sz val="16"/>
      <color rgb="FF000000"/>
      <name val="Times New Roman"/>
      <charset val="134"/>
    </font>
    <font>
      <sz val="16"/>
      <color rgb="FF000000"/>
      <name val="Arial"/>
      <charset val="134"/>
    </font>
    <font>
      <b/>
      <sz val="14"/>
      <name val="Arial"/>
      <charset val="134"/>
    </font>
    <font>
      <b/>
      <sz val="14"/>
      <color rgb="FF000000"/>
      <name val="Arial"/>
      <charset val="134"/>
    </font>
    <font>
      <sz val="14"/>
      <color rgb="FF000000"/>
      <name val="Arial"/>
      <charset val="134"/>
    </font>
    <font>
      <b/>
      <sz val="14"/>
      <color theme="1"/>
      <name val="Arial"/>
      <charset val="134"/>
      <scheme val="minor"/>
    </font>
    <font>
      <sz val="14"/>
      <color theme="1"/>
      <name val="Arial"/>
      <charset val="134"/>
      <scheme val="minor"/>
    </font>
    <font>
      <b/>
      <sz val="14"/>
      <color rgb="FF000000"/>
      <name val="Arial"/>
      <charset val="134"/>
      <scheme val="minor"/>
    </font>
    <font>
      <b/>
      <sz val="16"/>
      <color rgb="FF000000"/>
      <name val="Arial"/>
      <charset val="134"/>
    </font>
    <font>
      <b/>
      <sz val="16"/>
      <name val="Calibri"/>
      <charset val="134"/>
    </font>
    <font>
      <b/>
      <sz val="14"/>
      <name val="Calibri"/>
      <charset val="134"/>
    </font>
    <font>
      <sz val="12"/>
      <color rgb="FF000000"/>
      <name val="Arial Black"/>
      <charset val="134"/>
    </font>
    <font>
      <sz val="10"/>
      <color rgb="FF000000"/>
      <name val="Arial"/>
      <family val="2"/>
    </font>
    <font>
      <b/>
      <sz val="14"/>
      <color rgb="FF000000"/>
      <name val="Times New Roman"/>
      <family val="1"/>
    </font>
    <font>
      <b/>
      <sz val="10"/>
      <color rgb="FF000000"/>
      <name val="Arial"/>
      <family val="2"/>
    </font>
    <font>
      <b/>
      <sz val="12"/>
      <color rgb="FF000000"/>
      <name val="Times New Roman"/>
      <family val="1"/>
    </font>
    <font>
      <b/>
      <sz val="11"/>
      <color rgb="FF000000"/>
      <name val="Arial"/>
      <family val="2"/>
    </font>
    <font>
      <b/>
      <sz val="11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  <scheme val="minor"/>
    </font>
    <font>
      <sz val="12"/>
      <name val="Arial"/>
      <family val="2"/>
      <scheme val="minor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Arial Narrow"/>
      <family val="2"/>
    </font>
    <font>
      <b/>
      <sz val="14"/>
      <color rgb="FF000000"/>
      <name val="Arial"/>
      <family val="2"/>
    </font>
    <font>
      <sz val="14"/>
      <color theme="1"/>
      <name val="Times New Roman"/>
      <family val="1"/>
    </font>
    <font>
      <sz val="14"/>
      <color rgb="FF000000"/>
      <name val="Arial"/>
      <family val="2"/>
    </font>
    <font>
      <sz val="14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7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 style="thin">
        <color rgb="FF000000"/>
      </bottom>
      <diagonal/>
    </border>
    <border>
      <left/>
      <right/>
      <top style="medium">
        <color auto="1"/>
      </top>
      <bottom style="thin">
        <color rgb="FF000000"/>
      </bottom>
      <diagonal/>
    </border>
    <border>
      <left/>
      <right style="medium">
        <color auto="1"/>
      </right>
      <top style="medium">
        <color auto="1"/>
      </top>
      <bottom style="thin">
        <color rgb="FF000000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/>
      <top style="thin">
        <color rgb="FF000000"/>
      </top>
      <bottom style="medium">
        <color auto="1"/>
      </bottom>
      <diagonal/>
    </border>
    <border>
      <left style="medium">
        <color auto="1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medium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medium">
        <color rgb="FF000000"/>
      </bottom>
      <diagonal/>
    </border>
    <border>
      <left/>
      <right/>
      <top style="thin">
        <color auto="1"/>
      </top>
      <bottom style="medium">
        <color rgb="FF000000"/>
      </bottom>
      <diagonal/>
    </border>
    <border>
      <left/>
      <right style="thin">
        <color rgb="FF000000"/>
      </right>
      <top style="thin">
        <color auto="1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CCCCCC"/>
      </right>
      <top/>
      <bottom style="thin">
        <color auto="1"/>
      </bottom>
      <diagonal/>
    </border>
  </borders>
  <cellStyleXfs count="3">
    <xf numFmtId="0" fontId="0" fillId="0" borderId="0"/>
    <xf numFmtId="44" fontId="24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</cellStyleXfs>
  <cellXfs count="765">
    <xf numFmtId="0" fontId="0" fillId="0" borderId="0" xfId="0"/>
    <xf numFmtId="0" fontId="1" fillId="0" borderId="0" xfId="0" applyFont="1"/>
    <xf numFmtId="0" fontId="1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18" xfId="0" applyFont="1" applyBorder="1" applyAlignment="1">
      <alignment wrapText="1"/>
    </xf>
    <xf numFmtId="0" fontId="1" fillId="0" borderId="19" xfId="0" applyFont="1" applyBorder="1" applyAlignment="1">
      <alignment wrapText="1"/>
    </xf>
    <xf numFmtId="0" fontId="1" fillId="0" borderId="20" xfId="0" applyFont="1" applyBorder="1" applyAlignment="1">
      <alignment wrapText="1"/>
    </xf>
    <xf numFmtId="0" fontId="5" fillId="0" borderId="6" xfId="0" applyFont="1" applyBorder="1"/>
    <xf numFmtId="0" fontId="5" fillId="0" borderId="17" xfId="0" applyFont="1" applyBorder="1"/>
    <xf numFmtId="0" fontId="8" fillId="0" borderId="17" xfId="0" applyFont="1" applyBorder="1"/>
    <xf numFmtId="0" fontId="8" fillId="0" borderId="24" xfId="0" applyFont="1" applyBorder="1"/>
    <xf numFmtId="0" fontId="8" fillId="0" borderId="24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24" xfId="0" applyFont="1" applyBorder="1"/>
    <xf numFmtId="0" fontId="10" fillId="0" borderId="5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165" fontId="11" fillId="0" borderId="24" xfId="0" applyNumberFormat="1" applyFont="1" applyBorder="1" applyAlignment="1">
      <alignment horizontal="center"/>
    </xf>
    <xf numFmtId="165" fontId="5" fillId="0" borderId="24" xfId="0" applyNumberFormat="1" applyFont="1" applyBorder="1" applyAlignment="1">
      <alignment horizontal="center"/>
    </xf>
    <xf numFmtId="0" fontId="10" fillId="0" borderId="31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5" fillId="0" borderId="23" xfId="0" applyFont="1" applyBorder="1"/>
    <xf numFmtId="0" fontId="12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3" fillId="0" borderId="6" xfId="0" applyFont="1" applyBorder="1" applyAlignment="1">
      <alignment horizontal="center"/>
    </xf>
    <xf numFmtId="0" fontId="14" fillId="0" borderId="5" xfId="0" applyFont="1" applyBorder="1" applyAlignment="1">
      <alignment vertical="center" wrapText="1"/>
    </xf>
    <xf numFmtId="0" fontId="15" fillId="0" borderId="5" xfId="0" applyFont="1" applyBorder="1" applyAlignment="1">
      <alignment horizontal="left" wrapText="1"/>
    </xf>
    <xf numFmtId="0" fontId="0" fillId="0" borderId="5" xfId="0" applyBorder="1" applyAlignment="1">
      <alignment horizontal="left"/>
    </xf>
    <xf numFmtId="0" fontId="13" fillId="0" borderId="30" xfId="0" applyFont="1" applyBorder="1" applyAlignment="1">
      <alignment horizontal="center"/>
    </xf>
    <xf numFmtId="0" fontId="15" fillId="0" borderId="5" xfId="0" applyFont="1" applyBorder="1" applyAlignment="1">
      <alignment horizontal="left"/>
    </xf>
    <xf numFmtId="0" fontId="16" fillId="0" borderId="5" xfId="0" applyFont="1" applyBorder="1" applyAlignment="1">
      <alignment vertical="center" wrapText="1"/>
    </xf>
    <xf numFmtId="0" fontId="15" fillId="0" borderId="0" xfId="0" applyFont="1" applyAlignment="1">
      <alignment horizontal="left"/>
    </xf>
    <xf numFmtId="9" fontId="1" fillId="0" borderId="6" xfId="0" applyNumberFormat="1" applyFont="1" applyBorder="1" applyAlignment="1">
      <alignment horizontal="center"/>
    </xf>
    <xf numFmtId="0" fontId="17" fillId="0" borderId="6" xfId="0" applyFont="1" applyBorder="1"/>
    <xf numFmtId="0" fontId="18" fillId="0" borderId="21" xfId="0" applyFont="1" applyBorder="1"/>
    <xf numFmtId="0" fontId="18" fillId="0" borderId="22" xfId="0" applyFont="1" applyBorder="1"/>
    <xf numFmtId="0" fontId="1" fillId="0" borderId="6" xfId="0" applyFon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/>
    <xf numFmtId="0" fontId="17" fillId="0" borderId="0" xfId="0" applyFont="1"/>
    <xf numFmtId="0" fontId="19" fillId="0" borderId="33" xfId="0" applyFont="1" applyBorder="1"/>
    <xf numFmtId="0" fontId="19" fillId="0" borderId="0" xfId="0" applyFont="1"/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19" fillId="0" borderId="38" xfId="0" applyFont="1" applyBorder="1" applyAlignment="1">
      <alignment horizontal="center"/>
    </xf>
    <xf numFmtId="0" fontId="19" fillId="0" borderId="6" xfId="0" applyFont="1" applyBorder="1" applyAlignment="1">
      <alignment horizontal="left"/>
    </xf>
    <xf numFmtId="49" fontId="19" fillId="0" borderId="6" xfId="0" applyNumberFormat="1" applyFont="1" applyBorder="1" applyAlignment="1">
      <alignment horizontal="center" vertical="center" wrapText="1"/>
    </xf>
    <xf numFmtId="49" fontId="19" fillId="0" borderId="6" xfId="0" applyNumberFormat="1" applyFont="1" applyBorder="1" applyAlignment="1">
      <alignment horizontal="center" wrapText="1"/>
    </xf>
    <xf numFmtId="1" fontId="19" fillId="0" borderId="6" xfId="0" applyNumberFormat="1" applyFont="1" applyBorder="1" applyAlignment="1">
      <alignment horizontal="center"/>
    </xf>
    <xf numFmtId="49" fontId="19" fillId="0" borderId="6" xfId="0" applyNumberFormat="1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9" fillId="0" borderId="6" xfId="0" applyFont="1" applyBorder="1" applyAlignment="1">
      <alignment horizontal="left" wrapText="1"/>
    </xf>
    <xf numFmtId="0" fontId="19" fillId="0" borderId="6" xfId="0" applyFont="1" applyBorder="1"/>
    <xf numFmtId="49" fontId="19" fillId="0" borderId="6" xfId="0" applyNumberFormat="1" applyFont="1" applyBorder="1"/>
    <xf numFmtId="0" fontId="19" fillId="0" borderId="38" xfId="0" applyFont="1" applyBorder="1"/>
    <xf numFmtId="0" fontId="4" fillId="0" borderId="6" xfId="0" applyFont="1" applyBorder="1" applyAlignment="1">
      <alignment horizontal="center"/>
    </xf>
    <xf numFmtId="164" fontId="4" fillId="0" borderId="6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0" xfId="0" applyFont="1"/>
    <xf numFmtId="0" fontId="4" fillId="0" borderId="6" xfId="0" applyFont="1" applyBorder="1" applyAlignment="1">
      <alignment horizontal="center" vertical="center"/>
    </xf>
    <xf numFmtId="0" fontId="4" fillId="0" borderId="6" xfId="0" applyFont="1" applyBorder="1"/>
    <xf numFmtId="0" fontId="4" fillId="0" borderId="6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0" xfId="0" applyFont="1"/>
    <xf numFmtId="2" fontId="1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/>
    </xf>
    <xf numFmtId="0" fontId="13" fillId="3" borderId="4" xfId="0" applyFont="1" applyFill="1" applyBorder="1" applyAlignment="1">
      <alignment horizontal="center" vertical="center"/>
    </xf>
    <xf numFmtId="0" fontId="21" fillId="3" borderId="8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/>
    </xf>
    <xf numFmtId="0" fontId="21" fillId="3" borderId="8" xfId="0" applyFont="1" applyFill="1" applyBorder="1" applyAlignment="1">
      <alignment horizontal="left" vertical="center"/>
    </xf>
    <xf numFmtId="0" fontId="13" fillId="3" borderId="5" xfId="0" applyFont="1" applyFill="1" applyBorder="1" applyAlignment="1">
      <alignment horizontal="center" wrapText="1"/>
    </xf>
    <xf numFmtId="0" fontId="13" fillId="3" borderId="5" xfId="0" applyFont="1" applyFill="1" applyBorder="1" applyAlignment="1">
      <alignment vertical="top" wrapText="1"/>
    </xf>
    <xf numFmtId="0" fontId="13" fillId="3" borderId="8" xfId="0" applyFont="1" applyFill="1" applyBorder="1" applyAlignment="1">
      <alignment vertical="top" wrapText="1"/>
    </xf>
    <xf numFmtId="0" fontId="13" fillId="3" borderId="8" xfId="0" applyFont="1" applyFill="1" applyBorder="1"/>
    <xf numFmtId="0" fontId="0" fillId="0" borderId="4" xfId="0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5" fillId="0" borderId="5" xfId="0" applyFont="1" applyBorder="1" applyAlignment="1">
      <alignment horizontal="center" wrapText="1"/>
    </xf>
    <xf numFmtId="1" fontId="14" fillId="0" borderId="5" xfId="0" applyNumberFormat="1" applyFont="1" applyBorder="1" applyAlignment="1">
      <alignment horizontal="left"/>
    </xf>
    <xf numFmtId="0" fontId="0" fillId="0" borderId="5" xfId="0" applyBorder="1"/>
    <xf numFmtId="14" fontId="15" fillId="0" borderId="5" xfId="0" applyNumberFormat="1" applyFont="1" applyBorder="1" applyAlignment="1">
      <alignment horizontal="center" wrapText="1"/>
    </xf>
    <xf numFmtId="0" fontId="14" fillId="0" borderId="5" xfId="0" applyFont="1" applyBorder="1" applyAlignment="1">
      <alignment horizontal="left"/>
    </xf>
    <xf numFmtId="0" fontId="15" fillId="0" borderId="9" xfId="0" applyFont="1" applyBorder="1" applyAlignment="1">
      <alignment wrapText="1"/>
    </xf>
    <xf numFmtId="0" fontId="0" fillId="0" borderId="3" xfId="0" applyBorder="1"/>
    <xf numFmtId="14" fontId="0" fillId="0" borderId="5" xfId="0" applyNumberFormat="1" applyBorder="1"/>
    <xf numFmtId="0" fontId="15" fillId="0" borderId="9" xfId="0" applyFont="1" applyBorder="1" applyAlignment="1">
      <alignment vertical="center" wrapText="1"/>
    </xf>
    <xf numFmtId="0" fontId="13" fillId="0" borderId="5" xfId="0" applyFont="1" applyBorder="1" applyAlignment="1">
      <alignment horizontal="left"/>
    </xf>
    <xf numFmtId="49" fontId="22" fillId="0" borderId="5" xfId="0" applyNumberFormat="1" applyFont="1" applyBorder="1" applyAlignment="1">
      <alignment horizontal="left"/>
    </xf>
    <xf numFmtId="0" fontId="11" fillId="0" borderId="5" xfId="0" applyFont="1" applyBorder="1"/>
    <xf numFmtId="0" fontId="15" fillId="0" borderId="9" xfId="0" applyFont="1" applyBorder="1"/>
    <xf numFmtId="14" fontId="15" fillId="0" borderId="5" xfId="0" applyNumberFormat="1" applyFont="1" applyBorder="1" applyAlignment="1">
      <alignment horizontal="center"/>
    </xf>
    <xf numFmtId="0" fontId="15" fillId="0" borderId="9" xfId="0" applyFont="1" applyBorder="1" applyAlignment="1">
      <alignment horizontal="center" wrapText="1"/>
    </xf>
    <xf numFmtId="1" fontId="13" fillId="0" borderId="5" xfId="0" applyNumberFormat="1" applyFont="1" applyBorder="1" applyAlignment="1">
      <alignment horizontal="left"/>
    </xf>
    <xf numFmtId="0" fontId="15" fillId="0" borderId="0" xfId="0" applyFont="1"/>
    <xf numFmtId="14" fontId="15" fillId="0" borderId="0" xfId="0" applyNumberFormat="1" applyFont="1" applyAlignment="1">
      <alignment horizontal="center" wrapText="1"/>
    </xf>
    <xf numFmtId="0" fontId="2" fillId="3" borderId="5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1" fillId="0" borderId="5" xfId="0" applyFont="1" applyBorder="1" applyAlignment="1">
      <alignment horizontal="left"/>
    </xf>
    <xf numFmtId="0" fontId="11" fillId="0" borderId="5" xfId="0" applyFont="1" applyBorder="1" applyAlignment="1">
      <alignment horizontal="center"/>
    </xf>
    <xf numFmtId="0" fontId="0" fillId="0" borderId="43" xfId="0" applyBorder="1"/>
    <xf numFmtId="0" fontId="26" fillId="0" borderId="2" xfId="0" applyFont="1" applyBorder="1"/>
    <xf numFmtId="49" fontId="27" fillId="0" borderId="5" xfId="0" applyNumberFormat="1" applyFont="1" applyBorder="1" applyAlignment="1">
      <alignment horizontal="left"/>
    </xf>
    <xf numFmtId="0" fontId="27" fillId="0" borderId="9" xfId="0" applyFont="1" applyBorder="1" applyAlignment="1">
      <alignment horizontal="center"/>
    </xf>
    <xf numFmtId="0" fontId="28" fillId="0" borderId="5" xfId="2" applyFont="1" applyBorder="1" applyAlignment="1" applyProtection="1"/>
    <xf numFmtId="0" fontId="27" fillId="0" borderId="5" xfId="0" applyFont="1" applyBorder="1"/>
    <xf numFmtId="0" fontId="27" fillId="0" borderId="14" xfId="0" applyFont="1" applyBorder="1"/>
    <xf numFmtId="0" fontId="27" fillId="0" borderId="5" xfId="0" applyFont="1" applyBorder="1" applyAlignment="1">
      <alignment horizontal="left"/>
    </xf>
    <xf numFmtId="0" fontId="27" fillId="0" borderId="9" xfId="0" applyFont="1" applyBorder="1" applyAlignment="1">
      <alignment horizontal="left"/>
    </xf>
    <xf numFmtId="0" fontId="27" fillId="0" borderId="5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0" fontId="27" fillId="0" borderId="4" xfId="0" applyFont="1" applyBorder="1"/>
    <xf numFmtId="0" fontId="0" fillId="0" borderId="5" xfId="0" applyBorder="1" applyAlignment="1">
      <alignment horizontal="center"/>
    </xf>
    <xf numFmtId="2" fontId="27" fillId="0" borderId="5" xfId="0" applyNumberFormat="1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30" fillId="0" borderId="5" xfId="0" applyFont="1" applyBorder="1" applyAlignment="1">
      <alignment horizontal="center" vertical="center"/>
    </xf>
    <xf numFmtId="0" fontId="27" fillId="2" borderId="5" xfId="0" applyFont="1" applyFill="1" applyBorder="1" applyAlignment="1">
      <alignment horizontal="center"/>
    </xf>
    <xf numFmtId="0" fontId="31" fillId="2" borderId="17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32" fillId="0" borderId="5" xfId="0" applyFont="1" applyBorder="1" applyAlignment="1">
      <alignment wrapText="1"/>
    </xf>
    <xf numFmtId="0" fontId="32" fillId="0" borderId="5" xfId="0" applyFont="1" applyBorder="1" applyAlignment="1">
      <alignment horizontal="center"/>
    </xf>
    <xf numFmtId="0" fontId="32" fillId="0" borderId="5" xfId="0" applyFont="1" applyBorder="1"/>
    <xf numFmtId="0" fontId="27" fillId="0" borderId="5" xfId="0" applyFont="1" applyBorder="1" applyAlignment="1">
      <alignment wrapText="1"/>
    </xf>
    <xf numFmtId="0" fontId="33" fillId="0" borderId="5" xfId="0" applyFont="1" applyBorder="1" applyAlignment="1">
      <alignment horizontal="center"/>
    </xf>
    <xf numFmtId="0" fontId="33" fillId="0" borderId="5" xfId="0" applyFont="1" applyBorder="1"/>
    <xf numFmtId="0" fontId="27" fillId="0" borderId="5" xfId="0" applyFont="1" applyBorder="1" applyAlignment="1">
      <alignment horizontal="left" vertical="center"/>
    </xf>
    <xf numFmtId="0" fontId="34" fillId="0" borderId="4" xfId="0" applyFont="1" applyBorder="1" applyAlignment="1">
      <alignment horizontal="center"/>
    </xf>
    <xf numFmtId="0" fontId="34" fillId="0" borderId="5" xfId="0" applyFont="1" applyBorder="1"/>
    <xf numFmtId="0" fontId="35" fillId="0" borderId="5" xfId="0" applyFont="1" applyBorder="1" applyAlignment="1">
      <alignment horizontal="center"/>
    </xf>
    <xf numFmtId="0" fontId="35" fillId="0" borderId="0" xfId="0" applyFont="1"/>
    <xf numFmtId="0" fontId="34" fillId="0" borderId="0" xfId="0" applyFont="1"/>
    <xf numFmtId="0" fontId="35" fillId="0" borderId="12" xfId="0" applyFont="1" applyBorder="1"/>
    <xf numFmtId="0" fontId="35" fillId="0" borderId="4" xfId="0" applyFont="1" applyBorder="1" applyAlignment="1">
      <alignment horizontal="center"/>
    </xf>
    <xf numFmtId="0" fontId="35" fillId="0" borderId="10" xfId="0" applyFont="1" applyBorder="1" applyAlignment="1">
      <alignment horizontal="center"/>
    </xf>
    <xf numFmtId="0" fontId="35" fillId="0" borderId="48" xfId="0" applyFont="1" applyBorder="1"/>
    <xf numFmtId="0" fontId="35" fillId="0" borderId="49" xfId="0" applyFont="1" applyBorder="1"/>
    <xf numFmtId="0" fontId="25" fillId="0" borderId="9" xfId="0" applyFont="1" applyBorder="1"/>
    <xf numFmtId="0" fontId="25" fillId="0" borderId="3" xfId="0" applyFont="1" applyBorder="1"/>
    <xf numFmtId="0" fontId="36" fillId="0" borderId="3" xfId="0" applyFont="1" applyBorder="1"/>
    <xf numFmtId="0" fontId="27" fillId="4" borderId="5" xfId="0" applyFont="1" applyFill="1" applyBorder="1" applyAlignment="1">
      <alignment wrapText="1"/>
    </xf>
    <xf numFmtId="0" fontId="27" fillId="4" borderId="5" xfId="0" applyFont="1" applyFill="1" applyBorder="1"/>
    <xf numFmtId="0" fontId="27" fillId="4" borderId="3" xfId="0" applyFont="1" applyFill="1" applyBorder="1" applyAlignment="1">
      <alignment horizontal="center"/>
    </xf>
    <xf numFmtId="0" fontId="27" fillId="4" borderId="9" xfId="0" applyFont="1" applyFill="1" applyBorder="1"/>
    <xf numFmtId="0" fontId="27" fillId="4" borderId="9" xfId="0" applyFont="1" applyFill="1" applyBorder="1" applyAlignment="1">
      <alignment horizontal="center"/>
    </xf>
    <xf numFmtId="0" fontId="27" fillId="4" borderId="5" xfId="0" applyFont="1" applyFill="1" applyBorder="1" applyAlignment="1">
      <alignment horizontal="center" vertical="center"/>
    </xf>
    <xf numFmtId="0" fontId="27" fillId="4" borderId="5" xfId="0" applyFont="1" applyFill="1" applyBorder="1" applyAlignment="1">
      <alignment horizontal="center" vertical="center" wrapText="1"/>
    </xf>
    <xf numFmtId="0" fontId="27" fillId="4" borderId="5" xfId="0" applyFont="1" applyFill="1" applyBorder="1" applyAlignment="1">
      <alignment vertical="center"/>
    </xf>
    <xf numFmtId="2" fontId="27" fillId="4" borderId="5" xfId="0" applyNumberFormat="1" applyFont="1" applyFill="1" applyBorder="1" applyAlignment="1">
      <alignment horizontal="center" vertical="center"/>
    </xf>
    <xf numFmtId="0" fontId="27" fillId="2" borderId="5" xfId="0" applyFont="1" applyFill="1" applyBorder="1"/>
    <xf numFmtId="0" fontId="27" fillId="2" borderId="5" xfId="0" applyFont="1" applyFill="1" applyBorder="1" applyAlignment="1">
      <alignment horizontal="center" vertical="center"/>
    </xf>
    <xf numFmtId="2" fontId="27" fillId="2" borderId="5" xfId="0" applyNumberFormat="1" applyFont="1" applyFill="1" applyBorder="1"/>
    <xf numFmtId="0" fontId="0" fillId="2" borderId="0" xfId="0" applyFill="1"/>
    <xf numFmtId="0" fontId="30" fillId="2" borderId="5" xfId="0" applyFont="1" applyFill="1" applyBorder="1" applyAlignment="1" applyProtection="1">
      <alignment horizontal="left" vertical="top" wrapText="1"/>
      <protection locked="0"/>
    </xf>
    <xf numFmtId="2" fontId="0" fillId="0" borderId="5" xfId="0" applyNumberFormat="1" applyBorder="1" applyAlignment="1">
      <alignment horizontal="left"/>
    </xf>
    <xf numFmtId="0" fontId="0" fillId="0" borderId="6" xfId="0" applyBorder="1" applyAlignment="1">
      <alignment horizontal="center" vertical="center"/>
    </xf>
    <xf numFmtId="0" fontId="30" fillId="2" borderId="5" xfId="0" applyFont="1" applyFill="1" applyBorder="1" applyAlignment="1" applyProtection="1">
      <alignment horizontal="left" vertical="center" wrapText="1"/>
      <protection locked="0"/>
    </xf>
    <xf numFmtId="0" fontId="37" fillId="0" borderId="5" xfId="0" applyFont="1" applyBorder="1" applyAlignment="1">
      <alignment horizontal="center"/>
    </xf>
    <xf numFmtId="0" fontId="0" fillId="2" borderId="6" xfId="0" applyFill="1" applyBorder="1" applyAlignment="1">
      <alignment horizontal="center" vertical="center"/>
    </xf>
    <xf numFmtId="0" fontId="30" fillId="2" borderId="5" xfId="0" applyFont="1" applyFill="1" applyBorder="1" applyAlignment="1" applyProtection="1">
      <alignment horizontal="left" wrapText="1"/>
      <protection locked="0"/>
    </xf>
    <xf numFmtId="0" fontId="30" fillId="2" borderId="5" xfId="0" applyFont="1" applyFill="1" applyBorder="1"/>
    <xf numFmtId="0" fontId="0" fillId="2" borderId="5" xfId="0" applyFill="1" applyBorder="1"/>
    <xf numFmtId="0" fontId="30" fillId="2" borderId="50" xfId="0" applyFont="1" applyFill="1" applyBorder="1" applyAlignment="1" applyProtection="1">
      <alignment horizontal="left" vertical="center" wrapText="1"/>
      <protection locked="0"/>
    </xf>
    <xf numFmtId="0" fontId="38" fillId="2" borderId="5" xfId="0" applyFont="1" applyFill="1" applyBorder="1" applyAlignment="1">
      <alignment horizontal="center"/>
    </xf>
    <xf numFmtId="0" fontId="30" fillId="2" borderId="5" xfId="0" applyFont="1" applyFill="1" applyBorder="1" applyAlignment="1" applyProtection="1">
      <alignment horizontal="left" vertical="top"/>
      <protection locked="0"/>
    </xf>
    <xf numFmtId="0" fontId="0" fillId="0" borderId="0" xfId="0" applyAlignment="1">
      <alignment horizontal="center"/>
    </xf>
    <xf numFmtId="0" fontId="27" fillId="2" borderId="0" xfId="0" applyFont="1" applyFill="1"/>
    <xf numFmtId="0" fontId="27" fillId="0" borderId="0" xfId="0" applyFont="1" applyAlignment="1">
      <alignment horizontal="center"/>
    </xf>
    <xf numFmtId="2" fontId="0" fillId="0" borderId="0" xfId="0" applyNumberFormat="1"/>
    <xf numFmtId="0" fontId="4" fillId="0" borderId="58" xfId="0" applyFont="1" applyBorder="1" applyAlignment="1">
      <alignment horizontal="center"/>
    </xf>
    <xf numFmtId="0" fontId="4" fillId="0" borderId="32" xfId="0" applyFont="1" applyBorder="1"/>
    <xf numFmtId="0" fontId="4" fillId="0" borderId="14" xfId="0" applyFont="1" applyBorder="1"/>
    <xf numFmtId="164" fontId="4" fillId="0" borderId="7" xfId="0" applyNumberFormat="1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 wrapText="1"/>
    </xf>
    <xf numFmtId="164" fontId="4" fillId="0" borderId="59" xfId="0" applyNumberFormat="1" applyFont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 wrapText="1"/>
    </xf>
    <xf numFmtId="0" fontId="4" fillId="0" borderId="14" xfId="0" applyFont="1" applyBorder="1" applyAlignment="1">
      <alignment wrapText="1"/>
    </xf>
    <xf numFmtId="0" fontId="3" fillId="0" borderId="58" xfId="0" applyFont="1" applyBorder="1" applyAlignment="1">
      <alignment horizontal="center"/>
    </xf>
    <xf numFmtId="0" fontId="3" fillId="0" borderId="9" xfId="0" applyFont="1" applyBorder="1" applyAlignment="1">
      <alignment vertical="center" wrapText="1"/>
    </xf>
    <xf numFmtId="0" fontId="39" fillId="0" borderId="5" xfId="0" applyFont="1" applyBorder="1"/>
    <xf numFmtId="0" fontId="3" fillId="2" borderId="2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wrapText="1"/>
    </xf>
    <xf numFmtId="49" fontId="3" fillId="0" borderId="6" xfId="0" applyNumberFormat="1" applyFont="1" applyBorder="1" applyAlignment="1">
      <alignment horizontal="center" vertical="center"/>
    </xf>
    <xf numFmtId="0" fontId="3" fillId="0" borderId="59" xfId="0" applyFont="1" applyBorder="1" applyAlignment="1">
      <alignment horizontal="center"/>
    </xf>
    <xf numFmtId="0" fontId="3" fillId="0" borderId="5" xfId="0" applyFont="1" applyBorder="1" applyAlignment="1">
      <alignment vertical="center" wrapText="1"/>
    </xf>
    <xf numFmtId="0" fontId="3" fillId="2" borderId="6" xfId="0" applyFont="1" applyFill="1" applyBorder="1" applyAlignment="1">
      <alignment horizontal="center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2" fontId="3" fillId="0" borderId="6" xfId="0" applyNumberFormat="1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17" fillId="0" borderId="9" xfId="0" applyFont="1" applyBorder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39" fillId="0" borderId="9" xfId="0" applyFont="1" applyBorder="1" applyAlignment="1">
      <alignment horizontal="left"/>
    </xf>
    <xf numFmtId="0" fontId="3" fillId="2" borderId="22" xfId="0" applyFont="1" applyFill="1" applyBorder="1" applyAlignment="1">
      <alignment horizontal="center"/>
    </xf>
    <xf numFmtId="0" fontId="39" fillId="0" borderId="5" xfId="0" applyFont="1" applyBorder="1" applyAlignment="1">
      <alignment horizontal="left"/>
    </xf>
    <xf numFmtId="0" fontId="17" fillId="0" borderId="9" xfId="0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0" fontId="40" fillId="0" borderId="9" xfId="0" applyFont="1" applyBorder="1" applyAlignment="1">
      <alignment vertical="center" wrapText="1"/>
    </xf>
    <xf numFmtId="0" fontId="40" fillId="0" borderId="5" xfId="0" applyFont="1" applyBorder="1" applyAlignment="1">
      <alignment vertical="center" wrapText="1"/>
    </xf>
    <xf numFmtId="0" fontId="17" fillId="0" borderId="0" xfId="0" applyFont="1" applyAlignment="1">
      <alignment horizontal="left"/>
    </xf>
    <xf numFmtId="0" fontId="3" fillId="0" borderId="60" xfId="0" applyFont="1" applyBorder="1" applyAlignment="1">
      <alignment horizontal="center"/>
    </xf>
    <xf numFmtId="0" fontId="39" fillId="0" borderId="61" xfId="0" applyFont="1" applyBorder="1" applyAlignment="1">
      <alignment horizontal="left"/>
    </xf>
    <xf numFmtId="0" fontId="39" fillId="0" borderId="11" xfId="0" applyFont="1" applyBorder="1"/>
    <xf numFmtId="0" fontId="3" fillId="2" borderId="62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0" borderId="63" xfId="0" applyFont="1" applyBorder="1" applyAlignment="1">
      <alignment horizontal="center" vertical="center"/>
    </xf>
    <xf numFmtId="0" fontId="3" fillId="0" borderId="63" xfId="0" applyFont="1" applyBorder="1" applyAlignment="1">
      <alignment horizontal="center"/>
    </xf>
    <xf numFmtId="49" fontId="3" fillId="0" borderId="63" xfId="0" applyNumberFormat="1" applyFont="1" applyBorder="1" applyAlignment="1">
      <alignment horizontal="center" vertical="center"/>
    </xf>
    <xf numFmtId="0" fontId="3" fillId="0" borderId="64" xfId="0" applyFont="1" applyBorder="1" applyAlignment="1">
      <alignment horizontal="center"/>
    </xf>
    <xf numFmtId="0" fontId="39" fillId="0" borderId="11" xfId="0" applyFont="1" applyBorder="1" applyAlignment="1">
      <alignment horizontal="left"/>
    </xf>
    <xf numFmtId="49" fontId="3" fillId="0" borderId="63" xfId="0" applyNumberFormat="1" applyFont="1" applyBorder="1" applyAlignment="1">
      <alignment horizontal="center" vertical="center" wrapText="1"/>
    </xf>
    <xf numFmtId="2" fontId="3" fillId="0" borderId="63" xfId="0" applyNumberFormat="1" applyFont="1" applyBorder="1" applyAlignment="1">
      <alignment horizontal="center"/>
    </xf>
    <xf numFmtId="0" fontId="3" fillId="0" borderId="65" xfId="0" applyFont="1" applyBorder="1" applyAlignment="1">
      <alignment horizontal="center"/>
    </xf>
    <xf numFmtId="0" fontId="4" fillId="0" borderId="15" xfId="0" applyFont="1" applyBorder="1"/>
    <xf numFmtId="2" fontId="4" fillId="0" borderId="0" xfId="0" applyNumberFormat="1" applyFont="1" applyAlignment="1">
      <alignment horizontal="center"/>
    </xf>
    <xf numFmtId="2" fontId="4" fillId="0" borderId="0" xfId="0" applyNumberFormat="1" applyFont="1"/>
    <xf numFmtId="0" fontId="19" fillId="0" borderId="5" xfId="0" applyFont="1" applyBorder="1"/>
    <xf numFmtId="0" fontId="19" fillId="0" borderId="5" xfId="0" applyFont="1" applyBorder="1" applyAlignment="1">
      <alignment horizontal="center"/>
    </xf>
    <xf numFmtId="0" fontId="19" fillId="0" borderId="5" xfId="0" applyFont="1" applyBorder="1" applyAlignment="1">
      <alignment horizontal="left"/>
    </xf>
    <xf numFmtId="0" fontId="44" fillId="0" borderId="5" xfId="0" applyFont="1" applyBorder="1" applyAlignment="1">
      <alignment horizontal="center"/>
    </xf>
    <xf numFmtId="0" fontId="44" fillId="2" borderId="5" xfId="0" applyFont="1" applyFill="1" applyBorder="1" applyAlignment="1">
      <alignment horizontal="center" vertical="center" wrapText="1"/>
    </xf>
    <xf numFmtId="0" fontId="44" fillId="2" borderId="5" xfId="0" applyFont="1" applyFill="1" applyBorder="1" applyAlignment="1">
      <alignment horizontal="center" wrapText="1"/>
    </xf>
    <xf numFmtId="0" fontId="44" fillId="0" borderId="5" xfId="0" applyFont="1" applyBorder="1" applyAlignment="1">
      <alignment horizontal="center" vertical="center"/>
    </xf>
    <xf numFmtId="49" fontId="44" fillId="2" borderId="5" xfId="0" applyNumberFormat="1" applyFont="1" applyFill="1" applyBorder="1" applyAlignment="1">
      <alignment horizontal="center" vertical="center" wrapText="1"/>
    </xf>
    <xf numFmtId="49" fontId="44" fillId="2" borderId="5" xfId="0" applyNumberFormat="1" applyFont="1" applyFill="1" applyBorder="1" applyAlignment="1">
      <alignment horizontal="center" wrapText="1"/>
    </xf>
    <xf numFmtId="49" fontId="44" fillId="0" borderId="5" xfId="0" applyNumberFormat="1" applyFont="1" applyBorder="1" applyAlignment="1">
      <alignment horizontal="center" vertical="center"/>
    </xf>
    <xf numFmtId="0" fontId="44" fillId="2" borderId="5" xfId="0" applyFont="1" applyFill="1" applyBorder="1" applyAlignment="1">
      <alignment horizontal="center"/>
    </xf>
    <xf numFmtId="49" fontId="44" fillId="0" borderId="5" xfId="0" applyNumberFormat="1" applyFont="1" applyBorder="1" applyAlignment="1">
      <alignment horizontal="center" vertical="center" wrapText="1"/>
    </xf>
    <xf numFmtId="49" fontId="44" fillId="0" borderId="5" xfId="0" applyNumberFormat="1" applyFont="1" applyBorder="1" applyAlignment="1">
      <alignment horizontal="center" wrapText="1"/>
    </xf>
    <xf numFmtId="0" fontId="19" fillId="0" borderId="5" xfId="0" applyFont="1" applyBorder="1" applyAlignment="1">
      <alignment horizontal="left" wrapText="1"/>
    </xf>
    <xf numFmtId="0" fontId="44" fillId="0" borderId="0" xfId="0" applyFont="1" applyAlignment="1">
      <alignment horizontal="center"/>
    </xf>
    <xf numFmtId="49" fontId="44" fillId="0" borderId="5" xfId="0" applyNumberFormat="1" applyFont="1" applyBorder="1" applyAlignment="1">
      <alignment horizontal="center"/>
    </xf>
    <xf numFmtId="1" fontId="44" fillId="0" borderId="5" xfId="0" applyNumberFormat="1" applyFont="1" applyBorder="1" applyAlignment="1">
      <alignment horizontal="center"/>
    </xf>
    <xf numFmtId="0" fontId="19" fillId="0" borderId="37" xfId="0" applyFont="1" applyBorder="1"/>
    <xf numFmtId="0" fontId="19" fillId="0" borderId="17" xfId="0" applyFont="1" applyBorder="1"/>
    <xf numFmtId="49" fontId="44" fillId="0" borderId="17" xfId="0" applyNumberFormat="1" applyFont="1" applyBorder="1" applyAlignment="1">
      <alignment horizontal="center"/>
    </xf>
    <xf numFmtId="1" fontId="44" fillId="0" borderId="17" xfId="0" applyNumberFormat="1" applyFont="1" applyBorder="1" applyAlignment="1">
      <alignment horizontal="center"/>
    </xf>
    <xf numFmtId="0" fontId="46" fillId="0" borderId="5" xfId="0" applyFont="1" applyBorder="1"/>
    <xf numFmtId="0" fontId="45" fillId="0" borderId="5" xfId="0" applyFont="1" applyBorder="1"/>
    <xf numFmtId="0" fontId="46" fillId="0" borderId="5" xfId="0" applyFont="1" applyBorder="1" applyAlignment="1">
      <alignment horizontal="center"/>
    </xf>
    <xf numFmtId="0" fontId="47" fillId="0" borderId="5" xfId="0" applyFont="1" applyBorder="1" applyAlignment="1">
      <alignment horizontal="center"/>
    </xf>
    <xf numFmtId="0" fontId="47" fillId="0" borderId="5" xfId="0" applyFont="1" applyBorder="1"/>
    <xf numFmtId="0" fontId="19" fillId="0" borderId="33" xfId="0" applyFont="1" applyBorder="1" applyAlignment="1">
      <alignment horizontal="left"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horizontal="left" vertical="top" wrapText="1"/>
    </xf>
    <xf numFmtId="0" fontId="19" fillId="0" borderId="0" xfId="0" applyFont="1" applyAlignment="1">
      <alignment horizontal="center" vertical="top"/>
    </xf>
    <xf numFmtId="0" fontId="18" fillId="0" borderId="0" xfId="0" applyFont="1" applyAlignment="1">
      <alignment vertical="top"/>
    </xf>
    <xf numFmtId="0" fontId="48" fillId="0" borderId="5" xfId="0" applyFont="1" applyBorder="1" applyAlignment="1">
      <alignment horizontal="center"/>
    </xf>
    <xf numFmtId="0" fontId="48" fillId="2" borderId="22" xfId="0" applyFont="1" applyFill="1" applyBorder="1" applyAlignment="1">
      <alignment horizontal="center" vertical="center" wrapText="1"/>
    </xf>
    <xf numFmtId="0" fontId="48" fillId="2" borderId="6" xfId="0" applyFont="1" applyFill="1" applyBorder="1" applyAlignment="1">
      <alignment horizontal="center" wrapText="1"/>
    </xf>
    <xf numFmtId="0" fontId="48" fillId="2" borderId="6" xfId="0" applyFont="1" applyFill="1" applyBorder="1" applyAlignment="1">
      <alignment horizontal="center" vertical="center" wrapText="1"/>
    </xf>
    <xf numFmtId="0" fontId="48" fillId="0" borderId="6" xfId="0" applyFont="1" applyBorder="1" applyAlignment="1">
      <alignment horizontal="center" vertical="center"/>
    </xf>
    <xf numFmtId="0" fontId="48" fillId="0" borderId="6" xfId="0" applyFont="1" applyBorder="1" applyAlignment="1">
      <alignment horizontal="center"/>
    </xf>
    <xf numFmtId="49" fontId="48" fillId="2" borderId="6" xfId="0" applyNumberFormat="1" applyFont="1" applyFill="1" applyBorder="1" applyAlignment="1">
      <alignment horizontal="center" vertical="center" wrapText="1"/>
    </xf>
    <xf numFmtId="49" fontId="48" fillId="2" borderId="6" xfId="0" applyNumberFormat="1" applyFont="1" applyFill="1" applyBorder="1" applyAlignment="1">
      <alignment horizontal="center" wrapText="1"/>
    </xf>
    <xf numFmtId="49" fontId="48" fillId="0" borderId="6" xfId="0" applyNumberFormat="1" applyFont="1" applyBorder="1" applyAlignment="1">
      <alignment horizontal="center" vertical="center"/>
    </xf>
    <xf numFmtId="0" fontId="48" fillId="2" borderId="6" xfId="0" applyFont="1" applyFill="1" applyBorder="1" applyAlignment="1">
      <alignment horizontal="center"/>
    </xf>
    <xf numFmtId="49" fontId="48" fillId="0" borderId="6" xfId="0" applyNumberFormat="1" applyFont="1" applyBorder="1" applyAlignment="1">
      <alignment horizontal="center" vertical="center" wrapText="1"/>
    </xf>
    <xf numFmtId="49" fontId="48" fillId="0" borderId="6" xfId="0" applyNumberFormat="1" applyFont="1" applyBorder="1" applyAlignment="1">
      <alignment horizontal="center" wrapText="1"/>
    </xf>
    <xf numFmtId="0" fontId="46" fillId="0" borderId="4" xfId="0" applyFont="1" applyBorder="1" applyAlignment="1">
      <alignment horizontal="left"/>
    </xf>
    <xf numFmtId="0" fontId="46" fillId="0" borderId="5" xfId="0" applyFont="1" applyBorder="1" applyAlignment="1">
      <alignment horizontal="left"/>
    </xf>
    <xf numFmtId="0" fontId="45" fillId="0" borderId="5" xfId="0" applyFont="1" applyBorder="1" applyAlignment="1">
      <alignment horizontal="center"/>
    </xf>
    <xf numFmtId="0" fontId="45" fillId="0" borderId="14" xfId="0" applyFont="1" applyBorder="1" applyAlignment="1">
      <alignment horizontal="center"/>
    </xf>
    <xf numFmtId="0" fontId="46" fillId="0" borderId="14" xfId="0" applyFont="1" applyBorder="1" applyAlignment="1">
      <alignment horizontal="center"/>
    </xf>
    <xf numFmtId="0" fontId="45" fillId="0" borderId="3" xfId="0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6" fillId="0" borderId="4" xfId="0" applyFont="1" applyBorder="1"/>
    <xf numFmtId="0" fontId="46" fillId="0" borderId="9" xfId="0" applyFont="1" applyBorder="1"/>
    <xf numFmtId="0" fontId="45" fillId="0" borderId="14" xfId="0" applyFont="1" applyBorder="1"/>
    <xf numFmtId="0" fontId="46" fillId="0" borderId="4" xfId="0" applyFont="1" applyBorder="1" applyAlignment="1">
      <alignment horizontal="center"/>
    </xf>
    <xf numFmtId="0" fontId="45" fillId="0" borderId="9" xfId="0" applyFont="1" applyBorder="1"/>
    <xf numFmtId="0" fontId="46" fillId="0" borderId="14" xfId="0" applyFont="1" applyBorder="1"/>
    <xf numFmtId="0" fontId="47" fillId="0" borderId="4" xfId="0" applyFont="1" applyBorder="1" applyAlignment="1">
      <alignment horizontal="center"/>
    </xf>
    <xf numFmtId="0" fontId="47" fillId="0" borderId="14" xfId="0" applyFont="1" applyBorder="1" applyAlignment="1">
      <alignment horizontal="center"/>
    </xf>
    <xf numFmtId="0" fontId="47" fillId="0" borderId="9" xfId="0" applyFont="1" applyBorder="1"/>
    <xf numFmtId="0" fontId="47" fillId="0" borderId="14" xfId="0" applyFont="1" applyBorder="1"/>
    <xf numFmtId="0" fontId="19" fillId="2" borderId="22" xfId="0" applyFont="1" applyFill="1" applyBorder="1" applyAlignment="1">
      <alignment horizontal="center"/>
    </xf>
    <xf numFmtId="0" fontId="19" fillId="2" borderId="6" xfId="0" applyFont="1" applyFill="1" applyBorder="1" applyAlignment="1">
      <alignment horizontal="center"/>
    </xf>
    <xf numFmtId="0" fontId="19" fillId="0" borderId="6" xfId="0" applyFont="1" applyBorder="1" applyAlignment="1">
      <alignment horizontal="center" vertical="center"/>
    </xf>
    <xf numFmtId="49" fontId="19" fillId="0" borderId="6" xfId="0" applyNumberFormat="1" applyFont="1" applyBorder="1" applyAlignment="1">
      <alignment horizontal="center" vertical="center"/>
    </xf>
    <xf numFmtId="0" fontId="44" fillId="0" borderId="0" xfId="0" applyFont="1"/>
    <xf numFmtId="0" fontId="49" fillId="0" borderId="5" xfId="0" applyFont="1" applyBorder="1" applyAlignment="1">
      <alignment horizontal="center"/>
    </xf>
    <xf numFmtId="0" fontId="41" fillId="2" borderId="22" xfId="0" applyFont="1" applyFill="1" applyBorder="1" applyAlignment="1">
      <alignment horizontal="center"/>
    </xf>
    <xf numFmtId="0" fontId="41" fillId="2" borderId="6" xfId="0" applyFont="1" applyFill="1" applyBorder="1" applyAlignment="1">
      <alignment horizontal="center"/>
    </xf>
    <xf numFmtId="0" fontId="41" fillId="0" borderId="6" xfId="0" applyFont="1" applyBorder="1" applyAlignment="1">
      <alignment horizontal="center" vertical="center"/>
    </xf>
    <xf numFmtId="0" fontId="41" fillId="0" borderId="6" xfId="0" applyFont="1" applyBorder="1" applyAlignment="1">
      <alignment horizontal="center"/>
    </xf>
    <xf numFmtId="49" fontId="41" fillId="0" borderId="6" xfId="0" applyNumberFormat="1" applyFont="1" applyBorder="1" applyAlignment="1">
      <alignment horizontal="center" vertical="center"/>
    </xf>
    <xf numFmtId="49" fontId="41" fillId="0" borderId="6" xfId="0" applyNumberFormat="1" applyFont="1" applyBorder="1" applyAlignment="1">
      <alignment horizontal="center" vertical="center" wrapText="1"/>
    </xf>
    <xf numFmtId="49" fontId="41" fillId="0" borderId="6" xfId="0" applyNumberFormat="1" applyFont="1" applyBorder="1" applyAlignment="1">
      <alignment horizontal="center" wrapText="1"/>
    </xf>
    <xf numFmtId="1" fontId="41" fillId="0" borderId="6" xfId="0" applyNumberFormat="1" applyFont="1" applyBorder="1" applyAlignment="1">
      <alignment horizontal="center"/>
    </xf>
    <xf numFmtId="49" fontId="41" fillId="0" borderId="6" xfId="0" applyNumberFormat="1" applyFont="1" applyBorder="1" applyAlignment="1">
      <alignment horizontal="center"/>
    </xf>
    <xf numFmtId="0" fontId="49" fillId="0" borderId="0" xfId="0" applyFont="1" applyAlignment="1">
      <alignment horizontal="center"/>
    </xf>
    <xf numFmtId="2" fontId="41" fillId="0" borderId="6" xfId="0" applyNumberFormat="1" applyFont="1" applyBorder="1" applyAlignment="1">
      <alignment horizontal="center" vertical="center"/>
    </xf>
    <xf numFmtId="2" fontId="41" fillId="0" borderId="6" xfId="0" applyNumberFormat="1" applyFont="1" applyBorder="1" applyAlignment="1">
      <alignment horizontal="center"/>
    </xf>
    <xf numFmtId="165" fontId="41" fillId="0" borderId="6" xfId="0" applyNumberFormat="1" applyFont="1" applyBorder="1" applyAlignment="1">
      <alignment horizontal="center" vertical="center"/>
    </xf>
    <xf numFmtId="165" fontId="41" fillId="0" borderId="6" xfId="0" applyNumberFormat="1" applyFont="1" applyBorder="1" applyAlignment="1">
      <alignment horizontal="center"/>
    </xf>
    <xf numFmtId="0" fontId="19" fillId="0" borderId="32" xfId="0" applyFont="1" applyBorder="1" applyAlignment="1">
      <alignment horizontal="left"/>
    </xf>
    <xf numFmtId="0" fontId="41" fillId="0" borderId="7" xfId="0" applyFont="1" applyBorder="1" applyAlignment="1">
      <alignment horizontal="center"/>
    </xf>
    <xf numFmtId="49" fontId="41" fillId="0" borderId="32" xfId="0" applyNumberFormat="1" applyFont="1" applyBorder="1" applyAlignment="1">
      <alignment horizontal="center" wrapText="1"/>
    </xf>
    <xf numFmtId="49" fontId="41" fillId="0" borderId="32" xfId="0" applyNumberFormat="1" applyFont="1" applyBorder="1" applyAlignment="1">
      <alignment horizontal="center"/>
    </xf>
    <xf numFmtId="1" fontId="41" fillId="0" borderId="22" xfId="0" applyNumberFormat="1" applyFont="1" applyBorder="1" applyAlignment="1">
      <alignment horizontal="center"/>
    </xf>
    <xf numFmtId="49" fontId="41" fillId="0" borderId="17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58" fillId="0" borderId="5" xfId="0" applyFon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165" fontId="0" fillId="2" borderId="50" xfId="0" applyNumberFormat="1" applyFill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2" borderId="50" xfId="0" applyNumberFormat="1" applyFill="1" applyBorder="1" applyAlignment="1">
      <alignment horizontal="center"/>
    </xf>
    <xf numFmtId="165" fontId="0" fillId="2" borderId="5" xfId="0" applyNumberFormat="1" applyFill="1" applyBorder="1" applyAlignment="1">
      <alignment horizontal="center"/>
    </xf>
    <xf numFmtId="1" fontId="0" fillId="2" borderId="5" xfId="0" applyNumberFormat="1" applyFill="1" applyBorder="1" applyAlignment="1">
      <alignment horizontal="center"/>
    </xf>
    <xf numFmtId="0" fontId="0" fillId="0" borderId="0" xfId="0"/>
    <xf numFmtId="0" fontId="0" fillId="0" borderId="5" xfId="0" applyBorder="1" applyAlignment="1">
      <alignment horizontal="center"/>
    </xf>
    <xf numFmtId="0" fontId="27" fillId="0" borderId="5" xfId="0" applyFont="1" applyBorder="1" applyAlignment="1">
      <alignment horizontal="center"/>
    </xf>
    <xf numFmtId="0" fontId="27" fillId="0" borderId="4" xfId="0" applyFont="1" applyBorder="1"/>
    <xf numFmtId="0" fontId="27" fillId="0" borderId="5" xfId="0" applyFont="1" applyBorder="1"/>
    <xf numFmtId="0" fontId="32" fillId="0" borderId="5" xfId="0" applyFont="1" applyBorder="1" applyAlignment="1">
      <alignment wrapText="1"/>
    </xf>
    <xf numFmtId="0" fontId="27" fillId="0" borderId="5" xfId="0" applyFont="1" applyBorder="1" applyAlignment="1">
      <alignment horizontal="left" vertical="center"/>
    </xf>
    <xf numFmtId="0" fontId="0" fillId="0" borderId="5" xfId="0" applyBorder="1" applyAlignment="1">
      <alignment horizontal="left"/>
    </xf>
    <xf numFmtId="165" fontId="0" fillId="0" borderId="5" xfId="0" applyNumberFormat="1" applyBorder="1" applyAlignment="1">
      <alignment horizontal="left"/>
    </xf>
    <xf numFmtId="1" fontId="0" fillId="0" borderId="5" xfId="0" applyNumberFormat="1" applyBorder="1" applyAlignment="1">
      <alignment horizontal="left"/>
    </xf>
    <xf numFmtId="0" fontId="30" fillId="0" borderId="5" xfId="0" applyFont="1" applyBorder="1" applyAlignment="1">
      <alignment horizontal="center" vertical="center" wrapText="1"/>
    </xf>
    <xf numFmtId="0" fontId="26" fillId="0" borderId="0" xfId="0" applyFont="1" applyBorder="1"/>
    <xf numFmtId="49" fontId="27" fillId="0" borderId="0" xfId="0" applyNumberFormat="1" applyFont="1" applyBorder="1" applyAlignment="1">
      <alignment horizontal="left"/>
    </xf>
    <xf numFmtId="0" fontId="28" fillId="0" borderId="0" xfId="2" applyFont="1" applyBorder="1" applyAlignment="1" applyProtection="1"/>
    <xf numFmtId="0" fontId="27" fillId="0" borderId="0" xfId="0" applyFont="1" applyBorder="1"/>
    <xf numFmtId="0" fontId="27" fillId="0" borderId="0" xfId="0" applyFont="1" applyBorder="1" applyAlignment="1">
      <alignment horizontal="left"/>
    </xf>
    <xf numFmtId="0" fontId="27" fillId="0" borderId="0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/>
    </xf>
    <xf numFmtId="0" fontId="29" fillId="0" borderId="0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2" fontId="27" fillId="0" borderId="0" xfId="0" applyNumberFormat="1" applyFon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29" fillId="0" borderId="0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30" fillId="0" borderId="0" xfId="0" applyFont="1" applyBorder="1" applyAlignment="1">
      <alignment horizontal="center" vertical="center"/>
    </xf>
    <xf numFmtId="0" fontId="27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32" fillId="0" borderId="0" xfId="0" applyFont="1" applyBorder="1" applyAlignment="1">
      <alignment wrapText="1"/>
    </xf>
    <xf numFmtId="0" fontId="32" fillId="0" borderId="0" xfId="0" applyFont="1" applyBorder="1" applyAlignment="1">
      <alignment horizontal="center"/>
    </xf>
    <xf numFmtId="0" fontId="32" fillId="0" borderId="0" xfId="0" applyFont="1" applyBorder="1"/>
    <xf numFmtId="0" fontId="27" fillId="0" borderId="0" xfId="0" applyFont="1" applyBorder="1" applyAlignment="1">
      <alignment wrapText="1"/>
    </xf>
    <xf numFmtId="0" fontId="33" fillId="0" borderId="0" xfId="0" applyFont="1" applyBorder="1" applyAlignment="1">
      <alignment horizontal="center"/>
    </xf>
    <xf numFmtId="0" fontId="33" fillId="0" borderId="0" xfId="0" applyFont="1" applyBorder="1"/>
    <xf numFmtId="0" fontId="27" fillId="0" borderId="0" xfId="0" applyFont="1" applyBorder="1" applyAlignment="1">
      <alignment horizontal="left" vertical="center"/>
    </xf>
    <xf numFmtId="0" fontId="34" fillId="0" borderId="0" xfId="0" applyFont="1" applyBorder="1" applyAlignment="1">
      <alignment horizontal="center"/>
    </xf>
    <xf numFmtId="0" fontId="34" fillId="0" borderId="0" xfId="0" applyFont="1" applyBorder="1"/>
    <xf numFmtId="0" fontId="35" fillId="0" borderId="0" xfId="0" applyFont="1" applyBorder="1" applyAlignment="1">
      <alignment horizontal="center"/>
    </xf>
    <xf numFmtId="0" fontId="35" fillId="0" borderId="0" xfId="0" applyFont="1" applyBorder="1"/>
    <xf numFmtId="0" fontId="0" fillId="0" borderId="0" xfId="0" applyBorder="1"/>
    <xf numFmtId="0" fontId="60" fillId="2" borderId="22" xfId="0" applyFont="1" applyFill="1" applyBorder="1" applyAlignment="1">
      <alignment horizontal="center" vertical="center" wrapText="1"/>
    </xf>
    <xf numFmtId="0" fontId="60" fillId="2" borderId="6" xfId="0" applyFont="1" applyFill="1" applyBorder="1" applyAlignment="1">
      <alignment horizontal="center" wrapText="1"/>
    </xf>
    <xf numFmtId="0" fontId="60" fillId="2" borderId="6" xfId="0" applyFont="1" applyFill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/>
    </xf>
    <xf numFmtId="0" fontId="60" fillId="0" borderId="6" xfId="0" applyFont="1" applyBorder="1" applyAlignment="1">
      <alignment horizontal="center"/>
    </xf>
    <xf numFmtId="0" fontId="61" fillId="0" borderId="5" xfId="0" applyFont="1" applyBorder="1"/>
    <xf numFmtId="0" fontId="30" fillId="0" borderId="6" xfId="0" applyFont="1" applyBorder="1" applyAlignment="1">
      <alignment horizontal="center"/>
    </xf>
    <xf numFmtId="0" fontId="61" fillId="0" borderId="5" xfId="0" applyFont="1" applyBorder="1" applyAlignment="1">
      <alignment horizontal="center"/>
    </xf>
    <xf numFmtId="165" fontId="61" fillId="0" borderId="5" xfId="0" applyNumberFormat="1" applyFont="1" applyBorder="1" applyAlignment="1">
      <alignment horizontal="center"/>
    </xf>
    <xf numFmtId="2" fontId="61" fillId="0" borderId="5" xfId="0" applyNumberFormat="1" applyFont="1" applyBorder="1" applyAlignment="1">
      <alignment horizontal="center"/>
    </xf>
    <xf numFmtId="0" fontId="62" fillId="0" borderId="5" xfId="0" applyFont="1" applyBorder="1" applyAlignment="1">
      <alignment horizontal="center"/>
    </xf>
    <xf numFmtId="2" fontId="63" fillId="0" borderId="5" xfId="0" applyNumberFormat="1" applyFont="1" applyBorder="1" applyAlignment="1">
      <alignment horizontal="center"/>
    </xf>
    <xf numFmtId="0" fontId="63" fillId="0" borderId="5" xfId="0" applyFont="1" applyBorder="1" applyAlignment="1">
      <alignment horizontal="center"/>
    </xf>
    <xf numFmtId="0" fontId="59" fillId="0" borderId="6" xfId="0" applyFont="1" applyBorder="1" applyAlignment="1">
      <alignment horizontal="center"/>
    </xf>
    <xf numFmtId="0" fontId="61" fillId="2" borderId="5" xfId="0" applyFont="1" applyFill="1" applyBorder="1" applyAlignment="1">
      <alignment horizontal="center"/>
    </xf>
    <xf numFmtId="1" fontId="61" fillId="0" borderId="5" xfId="0" applyNumberFormat="1" applyFont="1" applyBorder="1" applyAlignment="1">
      <alignment horizontal="center"/>
    </xf>
    <xf numFmtId="0" fontId="61" fillId="0" borderId="8" xfId="0" applyFont="1" applyBorder="1" applyAlignment="1">
      <alignment horizontal="center"/>
    </xf>
    <xf numFmtId="0" fontId="61" fillId="0" borderId="14" xfId="0" applyFont="1" applyBorder="1" applyAlignment="1">
      <alignment horizontal="center"/>
    </xf>
    <xf numFmtId="0" fontId="61" fillId="2" borderId="17" xfId="0" applyFont="1" applyFill="1" applyBorder="1" applyAlignment="1">
      <alignment horizontal="center" vertical="center"/>
    </xf>
    <xf numFmtId="0" fontId="61" fillId="2" borderId="24" xfId="0" applyFont="1" applyFill="1" applyBorder="1" applyAlignment="1">
      <alignment horizontal="center" vertical="center"/>
    </xf>
    <xf numFmtId="0" fontId="25" fillId="0" borderId="5" xfId="0" applyFont="1" applyBorder="1" applyAlignment="1">
      <alignment horizontal="center"/>
    </xf>
    <xf numFmtId="2" fontId="27" fillId="0" borderId="5" xfId="0" applyNumberFormat="1" applyFont="1" applyBorder="1" applyAlignment="1">
      <alignment horizontal="center" vertical="center"/>
    </xf>
    <xf numFmtId="0" fontId="27" fillId="0" borderId="8" xfId="0" applyFont="1" applyBorder="1" applyAlignment="1">
      <alignment horizontal="left" vertical="center"/>
    </xf>
    <xf numFmtId="0" fontId="60" fillId="2" borderId="62" xfId="0" applyFont="1" applyFill="1" applyBorder="1" applyAlignment="1">
      <alignment horizontal="center"/>
    </xf>
    <xf numFmtId="0" fontId="60" fillId="2" borderId="63" xfId="0" applyFont="1" applyFill="1" applyBorder="1" applyAlignment="1">
      <alignment horizontal="center"/>
    </xf>
    <xf numFmtId="0" fontId="60" fillId="0" borderId="63" xfId="0" applyFont="1" applyBorder="1" applyAlignment="1">
      <alignment horizontal="center" vertical="center"/>
    </xf>
    <xf numFmtId="0" fontId="60" fillId="0" borderId="63" xfId="0" applyFont="1" applyBorder="1" applyAlignment="1">
      <alignment horizontal="center"/>
    </xf>
    <xf numFmtId="0" fontId="60" fillId="2" borderId="22" xfId="0" applyFont="1" applyFill="1" applyBorder="1" applyAlignment="1">
      <alignment horizontal="center"/>
    </xf>
    <xf numFmtId="0" fontId="60" fillId="2" borderId="6" xfId="0" applyFont="1" applyFill="1" applyBorder="1" applyAlignment="1">
      <alignment horizontal="center"/>
    </xf>
    <xf numFmtId="1" fontId="61" fillId="2" borderId="5" xfId="0" applyNumberFormat="1" applyFont="1" applyFill="1" applyBorder="1" applyAlignment="1">
      <alignment horizontal="center"/>
    </xf>
    <xf numFmtId="0" fontId="63" fillId="2" borderId="5" xfId="0" applyFont="1" applyFill="1" applyBorder="1" applyAlignment="1">
      <alignment horizontal="center"/>
    </xf>
    <xf numFmtId="165" fontId="63" fillId="0" borderId="5" xfId="0" applyNumberFormat="1" applyFont="1" applyBorder="1" applyAlignment="1">
      <alignment horizontal="center"/>
    </xf>
    <xf numFmtId="1" fontId="63" fillId="0" borderId="5" xfId="0" applyNumberFormat="1" applyFont="1" applyBorder="1" applyAlignment="1">
      <alignment horizontal="center"/>
    </xf>
    <xf numFmtId="2" fontId="25" fillId="0" borderId="5" xfId="0" applyNumberFormat="1" applyFont="1" applyBorder="1" applyAlignment="1">
      <alignment horizontal="center"/>
    </xf>
    <xf numFmtId="0" fontId="59" fillId="0" borderId="5" xfId="0" applyFont="1" applyBorder="1" applyAlignment="1">
      <alignment horizontal="center" vertical="center" wrapText="1"/>
    </xf>
    <xf numFmtId="0" fontId="64" fillId="2" borderId="5" xfId="0" applyFont="1" applyFill="1" applyBorder="1" applyAlignment="1">
      <alignment horizontal="center"/>
    </xf>
    <xf numFmtId="165" fontId="61" fillId="2" borderId="5" xfId="0" applyNumberFormat="1" applyFont="1" applyFill="1" applyBorder="1" applyAlignment="1">
      <alignment horizontal="center"/>
    </xf>
    <xf numFmtId="0" fontId="25" fillId="0" borderId="5" xfId="0" applyFont="1" applyBorder="1" applyAlignment="1">
      <alignment horizontal="center" vertical="center"/>
    </xf>
    <xf numFmtId="2" fontId="25" fillId="0" borderId="5" xfId="0" applyNumberFormat="1" applyFont="1" applyBorder="1" applyAlignment="1">
      <alignment horizontal="center" vertical="center"/>
    </xf>
    <xf numFmtId="1" fontId="61" fillId="2" borderId="50" xfId="0" applyNumberFormat="1" applyFont="1" applyFill="1" applyBorder="1" applyAlignment="1">
      <alignment horizontal="center"/>
    </xf>
    <xf numFmtId="165" fontId="61" fillId="2" borderId="50" xfId="0" applyNumberFormat="1" applyFont="1" applyFill="1" applyBorder="1" applyAlignment="1">
      <alignment horizontal="center"/>
    </xf>
    <xf numFmtId="0" fontId="61" fillId="0" borderId="5" xfId="0" applyFont="1" applyBorder="1" applyAlignment="1">
      <alignment wrapText="1"/>
    </xf>
    <xf numFmtId="0" fontId="60" fillId="0" borderId="6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wrapText="1"/>
    </xf>
    <xf numFmtId="0" fontId="30" fillId="0" borderId="6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165" fontId="61" fillId="0" borderId="5" xfId="0" applyNumberFormat="1" applyFont="1" applyBorder="1" applyAlignment="1">
      <alignment horizontal="center" wrapText="1"/>
    </xf>
    <xf numFmtId="2" fontId="61" fillId="0" borderId="5" xfId="0" applyNumberFormat="1" applyFont="1" applyBorder="1" applyAlignment="1">
      <alignment horizontal="center" wrapText="1"/>
    </xf>
    <xf numFmtId="2" fontId="63" fillId="0" borderId="5" xfId="0" applyNumberFormat="1" applyFont="1" applyBorder="1" applyAlignment="1">
      <alignment horizontal="center" wrapText="1"/>
    </xf>
    <xf numFmtId="0" fontId="63" fillId="0" borderId="5" xfId="0" applyFont="1" applyBorder="1" applyAlignment="1">
      <alignment horizontal="center" wrapText="1"/>
    </xf>
    <xf numFmtId="0" fontId="59" fillId="0" borderId="6" xfId="0" applyFont="1" applyBorder="1" applyAlignment="1">
      <alignment horizontal="center" wrapText="1"/>
    </xf>
    <xf numFmtId="1" fontId="63" fillId="0" borderId="5" xfId="0" applyNumberFormat="1" applyFont="1" applyBorder="1" applyAlignment="1">
      <alignment horizontal="center" wrapText="1"/>
    </xf>
    <xf numFmtId="165" fontId="61" fillId="2" borderId="50" xfId="0" applyNumberFormat="1" applyFont="1" applyFill="1" applyBorder="1" applyAlignment="1">
      <alignment horizontal="center" wrapText="1"/>
    </xf>
    <xf numFmtId="0" fontId="25" fillId="2" borderId="5" xfId="0" applyFont="1" applyFill="1" applyBorder="1" applyAlignment="1">
      <alignment horizontal="center" wrapText="1"/>
    </xf>
    <xf numFmtId="0" fontId="61" fillId="0" borderId="14" xfId="0" applyFont="1" applyBorder="1" applyAlignment="1">
      <alignment horizontal="center" wrapText="1"/>
    </xf>
    <xf numFmtId="0" fontId="31" fillId="2" borderId="17" xfId="0" applyFont="1" applyFill="1" applyBorder="1" applyAlignment="1">
      <alignment horizontal="center" vertical="center" wrapText="1"/>
    </xf>
    <xf numFmtId="0" fontId="63" fillId="2" borderId="5" xfId="0" applyFont="1" applyFill="1" applyBorder="1" applyAlignment="1">
      <alignment horizontal="center" wrapText="1"/>
    </xf>
    <xf numFmtId="0" fontId="61" fillId="2" borderId="17" xfId="0" applyFont="1" applyFill="1" applyBorder="1" applyAlignment="1">
      <alignment horizontal="center" vertical="center" wrapText="1"/>
    </xf>
    <xf numFmtId="0" fontId="3" fillId="0" borderId="58" xfId="0" applyFont="1" applyBorder="1" applyAlignment="1">
      <alignment horizontal="center" vertical="center"/>
    </xf>
    <xf numFmtId="0" fontId="17" fillId="0" borderId="9" xfId="0" applyFont="1" applyBorder="1" applyAlignment="1">
      <alignment horizontal="left" vertical="center" wrapText="1"/>
    </xf>
    <xf numFmtId="0" fontId="39" fillId="0" borderId="9" xfId="0" applyFont="1" applyBorder="1" applyAlignment="1">
      <alignment horizontal="left" vertical="center"/>
    </xf>
    <xf numFmtId="0" fontId="17" fillId="0" borderId="9" xfId="0" applyFont="1" applyBorder="1" applyAlignment="1">
      <alignment horizontal="left" vertical="center"/>
    </xf>
    <xf numFmtId="0" fontId="17" fillId="0" borderId="0" xfId="0" applyFont="1" applyBorder="1" applyAlignment="1">
      <alignment horizontal="left" vertical="center"/>
    </xf>
    <xf numFmtId="0" fontId="3" fillId="0" borderId="60" xfId="0" applyFont="1" applyBorder="1" applyAlignment="1">
      <alignment horizontal="center" vertical="center"/>
    </xf>
    <xf numFmtId="0" fontId="39" fillId="0" borderId="61" xfId="0" applyFont="1" applyBorder="1" applyAlignment="1">
      <alignment horizontal="left" vertical="center"/>
    </xf>
    <xf numFmtId="0" fontId="27" fillId="0" borderId="5" xfId="0" applyFont="1" applyBorder="1"/>
    <xf numFmtId="0" fontId="0" fillId="0" borderId="0" xfId="0" applyBorder="1" applyAlignment="1">
      <alignment horizontal="center"/>
    </xf>
    <xf numFmtId="2" fontId="27" fillId="0" borderId="5" xfId="0" applyNumberFormat="1" applyFont="1" applyBorder="1"/>
    <xf numFmtId="2" fontId="32" fillId="0" borderId="5" xfId="0" applyNumberFormat="1" applyFont="1" applyBorder="1" applyAlignment="1">
      <alignment horizontal="center"/>
    </xf>
    <xf numFmtId="2" fontId="32" fillId="0" borderId="5" xfId="0" applyNumberFormat="1" applyFont="1" applyBorder="1"/>
    <xf numFmtId="2" fontId="32" fillId="0" borderId="5" xfId="0" applyNumberFormat="1" applyFont="1" applyBorder="1" applyAlignment="1">
      <alignment wrapText="1"/>
    </xf>
    <xf numFmtId="2" fontId="27" fillId="0" borderId="5" xfId="0" applyNumberFormat="1" applyFont="1" applyBorder="1" applyAlignment="1">
      <alignment wrapText="1"/>
    </xf>
    <xf numFmtId="2" fontId="33" fillId="0" borderId="5" xfId="0" applyNumberFormat="1" applyFont="1" applyBorder="1" applyAlignment="1">
      <alignment horizontal="center"/>
    </xf>
    <xf numFmtId="2" fontId="33" fillId="0" borderId="5" xfId="0" applyNumberFormat="1" applyFont="1" applyBorder="1"/>
    <xf numFmtId="2" fontId="27" fillId="0" borderId="5" xfId="0" applyNumberFormat="1" applyFont="1" applyBorder="1" applyAlignment="1">
      <alignment horizontal="left" vertical="center"/>
    </xf>
    <xf numFmtId="2" fontId="27" fillId="0" borderId="8" xfId="0" applyNumberFormat="1" applyFont="1" applyBorder="1" applyAlignment="1">
      <alignment horizontal="left" vertical="center"/>
    </xf>
    <xf numFmtId="0" fontId="60" fillId="2" borderId="5" xfId="0" applyFont="1" applyFill="1" applyBorder="1" applyAlignment="1">
      <alignment horizontal="center"/>
    </xf>
    <xf numFmtId="0" fontId="60" fillId="0" borderId="5" xfId="0" applyFont="1" applyBorder="1" applyAlignment="1">
      <alignment horizontal="center" vertical="center"/>
    </xf>
    <xf numFmtId="0" fontId="60" fillId="0" borderId="5" xfId="0" applyFont="1" applyBorder="1" applyAlignment="1">
      <alignment horizontal="center"/>
    </xf>
    <xf numFmtId="0" fontId="30" fillId="0" borderId="5" xfId="0" applyFont="1" applyBorder="1" applyAlignment="1">
      <alignment horizontal="center"/>
    </xf>
    <xf numFmtId="0" fontId="31" fillId="2" borderId="5" xfId="0" applyFont="1" applyFill="1" applyBorder="1" applyAlignment="1">
      <alignment horizontal="center" vertical="center"/>
    </xf>
    <xf numFmtId="0" fontId="61" fillId="2" borderId="5" xfId="0" applyFont="1" applyFill="1" applyBorder="1" applyAlignment="1">
      <alignment horizontal="center" vertical="center"/>
    </xf>
    <xf numFmtId="0" fontId="61" fillId="0" borderId="11" xfId="0" applyFont="1" applyBorder="1" applyAlignment="1">
      <alignment horizontal="center"/>
    </xf>
    <xf numFmtId="0" fontId="0" fillId="0" borderId="0" xfId="0"/>
    <xf numFmtId="0" fontId="0" fillId="0" borderId="5" xfId="0" applyBorder="1"/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82" xfId="0" applyFont="1" applyBorder="1" applyAlignment="1">
      <alignment wrapText="1"/>
    </xf>
    <xf numFmtId="0" fontId="1" fillId="0" borderId="5" xfId="0" applyFont="1" applyBorder="1" applyAlignment="1">
      <alignment wrapText="1"/>
    </xf>
    <xf numFmtId="1" fontId="1" fillId="0" borderId="5" xfId="0" applyNumberFormat="1" applyFont="1" applyBorder="1" applyAlignment="1">
      <alignment wrapText="1"/>
    </xf>
    <xf numFmtId="0" fontId="1" fillId="0" borderId="83" xfId="0" applyFont="1" applyBorder="1" applyAlignment="1">
      <alignment wrapText="1"/>
    </xf>
    <xf numFmtId="0" fontId="65" fillId="0" borderId="0" xfId="0" applyFont="1" applyBorder="1" applyAlignment="1">
      <alignment horizontal="center"/>
    </xf>
    <xf numFmtId="0" fontId="27" fillId="0" borderId="0" xfId="0" applyFont="1"/>
    <xf numFmtId="0" fontId="66" fillId="0" borderId="0" xfId="0" applyFont="1" applyBorder="1" applyAlignment="1">
      <alignment horizontal="center"/>
    </xf>
    <xf numFmtId="0" fontId="66" fillId="0" borderId="3" xfId="0" applyFont="1" applyBorder="1" applyAlignment="1"/>
    <xf numFmtId="0" fontId="66" fillId="0" borderId="3" xfId="0" applyFont="1" applyBorder="1" applyAlignment="1">
      <alignment horizontal="center"/>
    </xf>
    <xf numFmtId="0" fontId="67" fillId="5" borderId="8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7" fillId="5" borderId="0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1" fontId="68" fillId="3" borderId="9" xfId="0" applyNumberFormat="1" applyFont="1" applyFill="1" applyBorder="1" applyAlignment="1">
      <alignment horizontal="center" vertical="center"/>
    </xf>
    <xf numFmtId="1" fontId="68" fillId="0" borderId="9" xfId="0" applyNumberFormat="1" applyFont="1" applyBorder="1" applyAlignment="1">
      <alignment horizontal="center" vertical="center"/>
    </xf>
    <xf numFmtId="0" fontId="27" fillId="5" borderId="9" xfId="0" applyFont="1" applyFill="1" applyBorder="1" applyAlignment="1">
      <alignment vertical="center"/>
    </xf>
    <xf numFmtId="0" fontId="27" fillId="5" borderId="3" xfId="0" applyFont="1" applyFill="1" applyBorder="1" applyAlignment="1">
      <alignment vertical="center"/>
    </xf>
    <xf numFmtId="0" fontId="27" fillId="5" borderId="8" xfId="0" applyFont="1" applyFill="1" applyBorder="1" applyAlignment="1">
      <alignment vertical="center"/>
    </xf>
    <xf numFmtId="0" fontId="0" fillId="3" borderId="5" xfId="0" applyFill="1" applyBorder="1"/>
    <xf numFmtId="1" fontId="68" fillId="0" borderId="5" xfId="0" applyNumberFormat="1" applyFont="1" applyBorder="1" applyAlignment="1">
      <alignment horizontal="center" vertical="center"/>
    </xf>
    <xf numFmtId="0" fontId="68" fillId="0" borderId="5" xfId="0" applyFont="1" applyBorder="1" applyAlignment="1">
      <alignment horizontal="center" vertical="center"/>
    </xf>
    <xf numFmtId="165" fontId="0" fillId="0" borderId="5" xfId="0" applyNumberFormat="1" applyBorder="1"/>
    <xf numFmtId="0" fontId="68" fillId="0" borderId="85" xfId="0" applyFont="1" applyBorder="1" applyAlignment="1">
      <alignment horizontal="center" vertical="center"/>
    </xf>
    <xf numFmtId="1" fontId="68" fillId="0" borderId="85" xfId="0" applyNumberFormat="1" applyFont="1" applyBorder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2" fillId="3" borderId="9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13" fillId="0" borderId="32" xfId="0" applyFont="1" applyBorder="1" applyAlignment="1">
      <alignment horizontal="center"/>
    </xf>
    <xf numFmtId="0" fontId="7" fillId="0" borderId="21" xfId="0" applyFont="1" applyBorder="1"/>
    <xf numFmtId="0" fontId="7" fillId="0" borderId="22" xfId="0" applyFont="1" applyBorder="1"/>
    <xf numFmtId="0" fontId="13" fillId="0" borderId="25" xfId="0" applyFont="1" applyBorder="1" applyAlignment="1">
      <alignment horizontal="center"/>
    </xf>
    <xf numFmtId="0" fontId="7" fillId="0" borderId="23" xfId="0" applyFont="1" applyBorder="1"/>
    <xf numFmtId="0" fontId="7" fillId="0" borderId="24" xfId="0" applyFont="1" applyBorder="1"/>
    <xf numFmtId="0" fontId="13" fillId="0" borderId="28" xfId="0" applyFont="1" applyBorder="1" applyAlignment="1">
      <alignment horizontal="center"/>
    </xf>
    <xf numFmtId="0" fontId="7" fillId="0" borderId="0" xfId="0" applyFont="1"/>
    <xf numFmtId="0" fontId="7" fillId="0" borderId="29" xfId="0" applyFont="1" applyBorder="1"/>
    <xf numFmtId="0" fontId="4" fillId="0" borderId="32" xfId="0" applyFont="1" applyBorder="1" applyAlignment="1">
      <alignment horizontal="center"/>
    </xf>
    <xf numFmtId="0" fontId="18" fillId="0" borderId="21" xfId="0" applyFont="1" applyBorder="1"/>
    <xf numFmtId="0" fontId="18" fillId="0" borderId="22" xfId="0" applyFont="1" applyBorder="1"/>
    <xf numFmtId="0" fontId="18" fillId="0" borderId="57" xfId="0" applyFont="1" applyBorder="1"/>
    <xf numFmtId="0" fontId="4" fillId="0" borderId="5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51" xfId="0" applyFont="1" applyBorder="1" applyAlignment="1">
      <alignment horizontal="center"/>
    </xf>
    <xf numFmtId="0" fontId="18" fillId="0" borderId="52" xfId="0" applyFont="1" applyBorder="1"/>
    <xf numFmtId="0" fontId="18" fillId="0" borderId="53" xfId="0" applyFont="1" applyBorder="1"/>
    <xf numFmtId="0" fontId="4" fillId="0" borderId="54" xfId="0" applyFont="1" applyBorder="1" applyAlignment="1">
      <alignment horizontal="center"/>
    </xf>
    <xf numFmtId="0" fontId="4" fillId="0" borderId="55" xfId="0" applyFont="1" applyBorder="1" applyAlignment="1">
      <alignment horizontal="center"/>
    </xf>
    <xf numFmtId="0" fontId="8" fillId="0" borderId="26" xfId="0" applyFont="1" applyBorder="1" applyAlignment="1">
      <alignment vertical="center" wrapText="1"/>
    </xf>
    <xf numFmtId="0" fontId="7" fillId="0" borderId="27" xfId="0" applyFont="1" applyBorder="1" applyAlignment="1">
      <alignment vertical="center"/>
    </xf>
    <xf numFmtId="0" fontId="0" fillId="0" borderId="28" xfId="0" applyBorder="1" applyAlignment="1">
      <alignment vertical="center"/>
    </xf>
    <xf numFmtId="0" fontId="7" fillId="0" borderId="29" xfId="0" applyFont="1" applyBorder="1" applyAlignment="1">
      <alignment vertical="center"/>
    </xf>
    <xf numFmtId="0" fontId="7" fillId="0" borderId="25" xfId="0" applyFont="1" applyBorder="1" applyAlignment="1">
      <alignment vertical="center"/>
    </xf>
    <xf numFmtId="0" fontId="7" fillId="0" borderId="24" xfId="0" applyFont="1" applyBorder="1" applyAlignment="1">
      <alignment vertical="center"/>
    </xf>
    <xf numFmtId="0" fontId="5" fillId="0" borderId="0" xfId="0" applyFont="1" applyAlignment="1">
      <alignment vertical="top"/>
    </xf>
    <xf numFmtId="0" fontId="0" fillId="0" borderId="0" xfId="0"/>
    <xf numFmtId="0" fontId="8" fillId="0" borderId="26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top" wrapText="1"/>
    </xf>
    <xf numFmtId="0" fontId="6" fillId="0" borderId="23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8" fillId="0" borderId="23" xfId="0" applyFont="1" applyBorder="1"/>
    <xf numFmtId="0" fontId="8" fillId="0" borderId="23" xfId="0" applyFont="1" applyBorder="1" applyAlignment="1">
      <alignment horizontal="center"/>
    </xf>
    <xf numFmtId="0" fontId="9" fillId="0" borderId="23" xfId="0" applyFont="1" applyBorder="1"/>
    <xf numFmtId="0" fontId="6" fillId="0" borderId="21" xfId="0" applyFont="1" applyBorder="1" applyAlignment="1">
      <alignment horizontal="center"/>
    </xf>
    <xf numFmtId="0" fontId="5" fillId="0" borderId="30" xfId="0" applyFont="1" applyBorder="1" applyAlignment="1">
      <alignment vertical="top"/>
    </xf>
    <xf numFmtId="0" fontId="7" fillId="0" borderId="17" xfId="0" applyFont="1" applyBorder="1"/>
    <xf numFmtId="0" fontId="8" fillId="0" borderId="0" xfId="0" applyFont="1" applyAlignment="1">
      <alignment horizont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47" fillId="0" borderId="5" xfId="0" applyFont="1" applyBorder="1" applyAlignment="1">
      <alignment horizontal="center"/>
    </xf>
    <xf numFmtId="0" fontId="47" fillId="0" borderId="9" xfId="0" applyFont="1" applyBorder="1" applyAlignment="1">
      <alignment horizontal="center"/>
    </xf>
    <xf numFmtId="0" fontId="47" fillId="0" borderId="8" xfId="0" applyFont="1" applyBorder="1" applyAlignment="1">
      <alignment horizontal="center"/>
    </xf>
    <xf numFmtId="0" fontId="19" fillId="0" borderId="39" xfId="0" applyFont="1" applyBorder="1" applyAlignment="1">
      <alignment horizontal="left"/>
    </xf>
    <xf numFmtId="0" fontId="18" fillId="0" borderId="40" xfId="0" applyFont="1" applyBorder="1"/>
    <xf numFmtId="0" fontId="19" fillId="0" borderId="69" xfId="0" applyFont="1" applyBorder="1" applyAlignment="1">
      <alignment horizontal="left" wrapText="1"/>
    </xf>
    <xf numFmtId="0" fontId="19" fillId="0" borderId="70" xfId="0" applyFont="1" applyBorder="1" applyAlignment="1">
      <alignment horizontal="left" wrapText="1"/>
    </xf>
    <xf numFmtId="0" fontId="19" fillId="0" borderId="71" xfId="0" applyFont="1" applyBorder="1" applyAlignment="1">
      <alignment horizontal="left" wrapText="1"/>
    </xf>
    <xf numFmtId="0" fontId="19" fillId="0" borderId="41" xfId="0" applyFont="1" applyBorder="1" applyAlignment="1">
      <alignment horizontal="center"/>
    </xf>
    <xf numFmtId="0" fontId="18" fillId="0" borderId="42" xfId="0" applyFont="1" applyBorder="1"/>
    <xf numFmtId="0" fontId="45" fillId="0" borderId="9" xfId="0" applyFont="1" applyBorder="1" applyAlignment="1">
      <alignment horizontal="center"/>
    </xf>
    <xf numFmtId="0" fontId="45" fillId="0" borderId="3" xfId="0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6" fillId="0" borderId="4" xfId="0" applyFont="1" applyBorder="1" applyAlignment="1">
      <alignment horizontal="center"/>
    </xf>
    <xf numFmtId="0" fontId="46" fillId="0" borderId="5" xfId="0" applyFont="1" applyBorder="1" applyAlignment="1">
      <alignment horizontal="center"/>
    </xf>
    <xf numFmtId="0" fontId="46" fillId="0" borderId="2" xfId="0" applyFont="1" applyBorder="1" applyAlignment="1">
      <alignment horizontal="left"/>
    </xf>
    <xf numFmtId="0" fontId="46" fillId="0" borderId="3" xfId="0" applyFont="1" applyBorder="1" applyAlignment="1">
      <alignment horizontal="left"/>
    </xf>
    <xf numFmtId="0" fontId="46" fillId="0" borderId="2" xfId="0" applyFont="1" applyBorder="1" applyAlignment="1">
      <alignment horizontal="center"/>
    </xf>
    <xf numFmtId="0" fontId="46" fillId="0" borderId="3" xfId="0" applyFont="1" applyBorder="1" applyAlignment="1">
      <alignment horizontal="center"/>
    </xf>
    <xf numFmtId="0" fontId="46" fillId="0" borderId="13" xfId="0" applyFont="1" applyBorder="1" applyAlignment="1">
      <alignment horizontal="center"/>
    </xf>
    <xf numFmtId="0" fontId="46" fillId="0" borderId="9" xfId="0" applyFont="1" applyBorder="1" applyAlignment="1">
      <alignment horizontal="center"/>
    </xf>
    <xf numFmtId="0" fontId="46" fillId="0" borderId="8" xfId="0" applyFont="1" applyBorder="1" applyAlignment="1">
      <alignment horizontal="center"/>
    </xf>
    <xf numFmtId="0" fontId="46" fillId="0" borderId="8" xfId="0" applyFont="1" applyBorder="1" applyAlignment="1">
      <alignment horizontal="left"/>
    </xf>
    <xf numFmtId="0" fontId="19" fillId="0" borderId="34" xfId="0" applyFont="1" applyBorder="1" applyAlignment="1">
      <alignment horizontal="left" vertical="center"/>
    </xf>
    <xf numFmtId="0" fontId="45" fillId="0" borderId="66" xfId="0" applyFont="1" applyBorder="1" applyAlignment="1">
      <alignment horizontal="center" vertical="center"/>
    </xf>
    <xf numFmtId="0" fontId="45" fillId="0" borderId="67" xfId="0" applyFont="1" applyBorder="1" applyAlignment="1">
      <alignment horizontal="center" vertical="center"/>
    </xf>
    <xf numFmtId="0" fontId="45" fillId="0" borderId="68" xfId="0" applyFont="1" applyBorder="1" applyAlignment="1">
      <alignment horizontal="center" vertical="center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19" fillId="0" borderId="34" xfId="0" applyFont="1" applyBorder="1" applyAlignment="1">
      <alignment horizontal="center"/>
    </xf>
    <xf numFmtId="164" fontId="19" fillId="0" borderId="35" xfId="0" applyNumberFormat="1" applyFont="1" applyBorder="1" applyAlignment="1">
      <alignment horizontal="center" vertical="center"/>
    </xf>
    <xf numFmtId="0" fontId="18" fillId="0" borderId="36" xfId="0" applyFont="1" applyBorder="1"/>
    <xf numFmtId="0" fontId="18" fillId="0" borderId="37" xfId="0" applyFont="1" applyBorder="1"/>
    <xf numFmtId="164" fontId="19" fillId="0" borderId="7" xfId="0" applyNumberFormat="1" applyFont="1" applyBorder="1" applyAlignment="1">
      <alignment horizontal="center" vertical="center"/>
    </xf>
    <xf numFmtId="0" fontId="18" fillId="0" borderId="30" xfId="0" applyFont="1" applyBorder="1"/>
    <xf numFmtId="0" fontId="18" fillId="0" borderId="17" xfId="0" applyFont="1" applyBorder="1"/>
    <xf numFmtId="164" fontId="19" fillId="0" borderId="7" xfId="0" applyNumberFormat="1" applyFont="1" applyBorder="1" applyAlignment="1">
      <alignment horizontal="center" vertical="center" wrapText="1"/>
    </xf>
    <xf numFmtId="164" fontId="19" fillId="0" borderId="30" xfId="0" applyNumberFormat="1" applyFont="1" applyBorder="1" applyAlignment="1">
      <alignment horizontal="center" vertical="center" wrapText="1"/>
    </xf>
    <xf numFmtId="164" fontId="19" fillId="0" borderId="17" xfId="0" applyNumberFormat="1" applyFont="1" applyBorder="1" applyAlignment="1">
      <alignment horizontal="center" vertical="center" wrapText="1"/>
    </xf>
    <xf numFmtId="0" fontId="19" fillId="0" borderId="33" xfId="0" applyFont="1" applyBorder="1" applyAlignment="1">
      <alignment horizontal="center"/>
    </xf>
    <xf numFmtId="0" fontId="52" fillId="0" borderId="23" xfId="0" applyFont="1" applyBorder="1" applyAlignment="1">
      <alignment horizontal="left"/>
    </xf>
    <xf numFmtId="0" fontId="18" fillId="0" borderId="30" xfId="0" applyFont="1" applyBorder="1" applyAlignment="1">
      <alignment vertical="center"/>
    </xf>
    <xf numFmtId="0" fontId="18" fillId="0" borderId="17" xfId="0" applyFont="1" applyBorder="1" applyAlignment="1">
      <alignment vertical="center"/>
    </xf>
    <xf numFmtId="0" fontId="51" fillId="0" borderId="30" xfId="0" applyFont="1" applyBorder="1" applyAlignment="1">
      <alignment vertical="center"/>
    </xf>
    <xf numFmtId="0" fontId="51" fillId="0" borderId="17" xfId="0" applyFont="1" applyBorder="1" applyAlignment="1">
      <alignment vertical="center"/>
    </xf>
    <xf numFmtId="164" fontId="41" fillId="0" borderId="7" xfId="0" applyNumberFormat="1" applyFont="1" applyBorder="1" applyAlignment="1">
      <alignment horizontal="center" vertical="center" wrapText="1"/>
    </xf>
    <xf numFmtId="0" fontId="50" fillId="0" borderId="30" xfId="0" applyFont="1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19" fillId="0" borderId="69" xfId="0" applyFont="1" applyBorder="1" applyAlignment="1">
      <alignment wrapText="1"/>
    </xf>
    <xf numFmtId="0" fontId="19" fillId="0" borderId="70" xfId="0" applyFont="1" applyBorder="1" applyAlignment="1">
      <alignment wrapText="1"/>
    </xf>
    <xf numFmtId="0" fontId="19" fillId="0" borderId="71" xfId="0" applyFont="1" applyBorder="1" applyAlignment="1">
      <alignment wrapText="1"/>
    </xf>
    <xf numFmtId="0" fontId="19" fillId="0" borderId="5" xfId="0" applyFont="1" applyBorder="1" applyAlignment="1">
      <alignment horizontal="left" vertical="center"/>
    </xf>
    <xf numFmtId="0" fontId="18" fillId="0" borderId="5" xfId="0" applyFont="1" applyBorder="1" applyAlignment="1">
      <alignment vertical="center"/>
    </xf>
    <xf numFmtId="0" fontId="19" fillId="0" borderId="5" xfId="0" applyFont="1" applyBorder="1" applyAlignment="1">
      <alignment horizontal="left" vertical="top" wrapText="1"/>
    </xf>
    <xf numFmtId="0" fontId="19" fillId="0" borderId="5" xfId="0" applyFont="1" applyBorder="1" applyAlignment="1">
      <alignment horizontal="center" vertical="top"/>
    </xf>
    <xf numFmtId="0" fontId="18" fillId="0" borderId="5" xfId="0" applyFont="1" applyBorder="1" applyAlignment="1">
      <alignment vertical="top"/>
    </xf>
    <xf numFmtId="0" fontId="19" fillId="0" borderId="9" xfId="0" applyFont="1" applyBorder="1" applyAlignment="1">
      <alignment horizontal="center"/>
    </xf>
    <xf numFmtId="0" fontId="19" fillId="0" borderId="8" xfId="0" applyFont="1" applyBorder="1" applyAlignment="1">
      <alignment horizontal="center"/>
    </xf>
    <xf numFmtId="0" fontId="19" fillId="0" borderId="5" xfId="0" applyFont="1" applyBorder="1"/>
    <xf numFmtId="0" fontId="46" fillId="0" borderId="5" xfId="0" applyFont="1" applyBorder="1" applyAlignment="1">
      <alignment horizontal="left"/>
    </xf>
    <xf numFmtId="0" fontId="45" fillId="0" borderId="5" xfId="0" applyFont="1" applyBorder="1" applyAlignment="1">
      <alignment horizontal="center"/>
    </xf>
    <xf numFmtId="0" fontId="45" fillId="0" borderId="8" xfId="0" applyFont="1" applyBorder="1" applyAlignment="1">
      <alignment horizontal="center"/>
    </xf>
    <xf numFmtId="0" fontId="41" fillId="0" borderId="5" xfId="0" applyFont="1" applyBorder="1" applyAlignment="1">
      <alignment horizontal="center"/>
    </xf>
    <xf numFmtId="0" fontId="42" fillId="0" borderId="5" xfId="0" applyFont="1" applyBorder="1"/>
    <xf numFmtId="0" fontId="19" fillId="0" borderId="5" xfId="0" applyFont="1" applyBorder="1" applyAlignment="1">
      <alignment horizontal="center"/>
    </xf>
    <xf numFmtId="0" fontId="0" fillId="0" borderId="5" xfId="0" applyBorder="1"/>
    <xf numFmtId="0" fontId="54" fillId="0" borderId="9" xfId="0" applyFont="1" applyBorder="1"/>
    <xf numFmtId="0" fontId="54" fillId="0" borderId="8" xfId="0" applyFont="1" applyBorder="1"/>
    <xf numFmtId="0" fontId="43" fillId="0" borderId="5" xfId="0" applyFont="1" applyBorder="1" applyAlignment="1">
      <alignment horizontal="left"/>
    </xf>
    <xf numFmtId="0" fontId="19" fillId="0" borderId="3" xfId="0" applyFont="1" applyBorder="1" applyAlignment="1">
      <alignment horizontal="center"/>
    </xf>
    <xf numFmtId="0" fontId="19" fillId="0" borderId="5" xfId="0" applyFont="1" applyBorder="1" applyAlignment="1">
      <alignment horizontal="left"/>
    </xf>
    <xf numFmtId="164" fontId="19" fillId="0" borderId="5" xfId="0" applyNumberFormat="1" applyFont="1" applyBorder="1" applyAlignment="1">
      <alignment horizontal="center" vertical="center"/>
    </xf>
    <xf numFmtId="0" fontId="18" fillId="0" borderId="5" xfId="0" applyFont="1" applyBorder="1"/>
    <xf numFmtId="164" fontId="19" fillId="0" borderId="5" xfId="0" applyNumberFormat="1" applyFont="1" applyBorder="1" applyAlignment="1">
      <alignment horizontal="center" vertical="center" wrapText="1"/>
    </xf>
    <xf numFmtId="0" fontId="19" fillId="0" borderId="9" xfId="0" applyFont="1" applyBorder="1" applyAlignment="1">
      <alignment horizontal="left"/>
    </xf>
    <xf numFmtId="0" fontId="19" fillId="0" borderId="8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32" xfId="0" applyFont="1" applyBorder="1" applyAlignment="1">
      <alignment horizontal="center"/>
    </xf>
    <xf numFmtId="0" fontId="7" fillId="0" borderId="27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1" fillId="0" borderId="80" xfId="0" applyFont="1" applyBorder="1" applyAlignment="1">
      <alignment horizontal="center" wrapText="1"/>
    </xf>
    <xf numFmtId="0" fontId="1" fillId="0" borderId="8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35" fillId="0" borderId="5" xfId="0" applyFont="1" applyBorder="1" applyAlignment="1">
      <alignment horizontal="center"/>
    </xf>
    <xf numFmtId="0" fontId="35" fillId="0" borderId="9" xfId="0" applyFont="1" applyBorder="1" applyAlignment="1">
      <alignment horizontal="center"/>
    </xf>
    <xf numFmtId="0" fontId="35" fillId="0" borderId="8" xfId="0" applyFont="1" applyBorder="1" applyAlignment="1">
      <alignment horizontal="center"/>
    </xf>
    <xf numFmtId="0" fontId="35" fillId="0" borderId="11" xfId="0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0" fontId="27" fillId="0" borderId="14" xfId="0" applyFont="1" applyBorder="1" applyAlignment="1">
      <alignment horizontal="center"/>
    </xf>
    <xf numFmtId="0" fontId="27" fillId="0" borderId="4" xfId="0" applyFont="1" applyBorder="1" applyAlignment="1">
      <alignment horizontal="left"/>
    </xf>
    <xf numFmtId="0" fontId="27" fillId="0" borderId="5" xfId="0" applyFont="1" applyBorder="1" applyAlignment="1">
      <alignment horizontal="left"/>
    </xf>
    <xf numFmtId="0" fontId="55" fillId="0" borderId="5" xfId="0" applyFont="1" applyBorder="1" applyAlignment="1">
      <alignment horizontal="center"/>
    </xf>
    <xf numFmtId="0" fontId="55" fillId="0" borderId="14" xfId="0" applyFont="1" applyBorder="1" applyAlignment="1">
      <alignment horizontal="center"/>
    </xf>
    <xf numFmtId="0" fontId="55" fillId="0" borderId="9" xfId="0" applyFont="1" applyBorder="1" applyAlignment="1">
      <alignment horizontal="center"/>
    </xf>
    <xf numFmtId="0" fontId="55" fillId="0" borderId="3" xfId="0" applyFont="1" applyBorder="1" applyAlignment="1">
      <alignment horizontal="center"/>
    </xf>
    <xf numFmtId="0" fontId="55" fillId="0" borderId="13" xfId="0" applyFont="1" applyBorder="1" applyAlignment="1">
      <alignment horizontal="center"/>
    </xf>
    <xf numFmtId="0" fontId="27" fillId="0" borderId="74" xfId="0" applyFont="1" applyBorder="1" applyAlignment="1">
      <alignment horizontal="left"/>
    </xf>
    <xf numFmtId="0" fontId="27" fillId="0" borderId="1" xfId="0" applyFont="1" applyBorder="1" applyAlignment="1">
      <alignment horizontal="left"/>
    </xf>
    <xf numFmtId="0" fontId="27" fillId="0" borderId="16" xfId="0" applyFont="1" applyBorder="1" applyAlignment="1">
      <alignment horizontal="left"/>
    </xf>
    <xf numFmtId="0" fontId="27" fillId="0" borderId="75" xfId="0" applyFont="1" applyBorder="1" applyAlignment="1">
      <alignment horizontal="left"/>
    </xf>
    <xf numFmtId="0" fontId="27" fillId="0" borderId="0" xfId="0" applyFont="1" applyBorder="1" applyAlignment="1">
      <alignment horizontal="left"/>
    </xf>
    <xf numFmtId="0" fontId="27" fillId="0" borderId="76" xfId="0" applyFont="1" applyBorder="1" applyAlignment="1">
      <alignment horizontal="left"/>
    </xf>
    <xf numFmtId="0" fontId="27" fillId="0" borderId="77" xfId="0" applyFont="1" applyBorder="1" applyAlignment="1">
      <alignment horizontal="left"/>
    </xf>
    <xf numFmtId="0" fontId="27" fillId="0" borderId="78" xfId="0" applyFont="1" applyBorder="1" applyAlignment="1">
      <alignment horizontal="left"/>
    </xf>
    <xf numFmtId="0" fontId="27" fillId="0" borderId="79" xfId="0" applyFont="1" applyBorder="1" applyAlignment="1">
      <alignment horizontal="left"/>
    </xf>
    <xf numFmtId="0" fontId="0" fillId="0" borderId="5" xfId="0" applyBorder="1" applyAlignment="1">
      <alignment horizontal="center"/>
    </xf>
    <xf numFmtId="0" fontId="34" fillId="0" borderId="4" xfId="0" applyFont="1" applyBorder="1" applyAlignment="1">
      <alignment horizontal="center"/>
    </xf>
    <xf numFmtId="0" fontId="34" fillId="0" borderId="5" xfId="0" applyFont="1" applyBorder="1" applyAlignment="1">
      <alignment horizontal="center"/>
    </xf>
    <xf numFmtId="0" fontId="34" fillId="0" borderId="9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34" fillId="0" borderId="13" xfId="0" applyFont="1" applyBorder="1" applyAlignment="1">
      <alignment horizontal="center"/>
    </xf>
    <xf numFmtId="0" fontId="27" fillId="0" borderId="4" xfId="0" applyFont="1" applyBorder="1"/>
    <xf numFmtId="0" fontId="27" fillId="0" borderId="5" xfId="0" applyFont="1" applyBorder="1"/>
    <xf numFmtId="0" fontId="27" fillId="0" borderId="9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27" fillId="0" borderId="8" xfId="0" applyFont="1" applyBorder="1" applyAlignment="1">
      <alignment horizontal="center"/>
    </xf>
    <xf numFmtId="0" fontId="27" fillId="0" borderId="2" xfId="0" applyFont="1" applyBorder="1" applyAlignment="1">
      <alignment horizontal="left"/>
    </xf>
    <xf numFmtId="0" fontId="27" fillId="0" borderId="3" xfId="0" applyFont="1" applyBorder="1" applyAlignment="1">
      <alignment horizontal="left"/>
    </xf>
    <xf numFmtId="0" fontId="27" fillId="0" borderId="8" xfId="0" applyFont="1" applyBorder="1" applyAlignment="1">
      <alignment horizontal="left"/>
    </xf>
    <xf numFmtId="0" fontId="25" fillId="0" borderId="46" xfId="0" applyFont="1" applyBorder="1" applyAlignment="1">
      <alignment horizontal="center"/>
    </xf>
    <xf numFmtId="0" fontId="25" fillId="0" borderId="44" xfId="0" applyFont="1" applyBorder="1" applyAlignment="1">
      <alignment horizontal="center"/>
    </xf>
    <xf numFmtId="0" fontId="25" fillId="0" borderId="47" xfId="0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27" fillId="0" borderId="16" xfId="0" applyFont="1" applyBorder="1" applyAlignment="1">
      <alignment horizontal="center"/>
    </xf>
    <xf numFmtId="0" fontId="27" fillId="0" borderId="2" xfId="0" applyFont="1" applyBorder="1" applyAlignment="1">
      <alignment horizontal="center"/>
    </xf>
    <xf numFmtId="0" fontId="27" fillId="0" borderId="13" xfId="0" applyFont="1" applyBorder="1" applyAlignment="1">
      <alignment horizontal="center"/>
    </xf>
    <xf numFmtId="0" fontId="25" fillId="0" borderId="45" xfId="0" applyFont="1" applyBorder="1" applyAlignment="1">
      <alignment horizontal="center"/>
    </xf>
    <xf numFmtId="0" fontId="57" fillId="0" borderId="5" xfId="0" applyFont="1" applyBorder="1" applyAlignment="1">
      <alignment horizontal="center"/>
    </xf>
    <xf numFmtId="0" fontId="57" fillId="0" borderId="14" xfId="0" applyFont="1" applyBorder="1" applyAlignment="1">
      <alignment horizontal="center"/>
    </xf>
    <xf numFmtId="0" fontId="57" fillId="0" borderId="9" xfId="0" applyFont="1" applyBorder="1" applyAlignment="1">
      <alignment horizontal="center"/>
    </xf>
    <xf numFmtId="0" fontId="57" fillId="0" borderId="3" xfId="0" applyFont="1" applyBorder="1" applyAlignment="1">
      <alignment horizontal="center"/>
    </xf>
    <xf numFmtId="0" fontId="57" fillId="0" borderId="8" xfId="0" applyFont="1" applyBorder="1" applyAlignment="1">
      <alignment horizontal="center"/>
    </xf>
    <xf numFmtId="0" fontId="58" fillId="0" borderId="9" xfId="0" applyFont="1" applyBorder="1" applyAlignment="1">
      <alignment horizontal="center"/>
    </xf>
    <xf numFmtId="0" fontId="58" fillId="0" borderId="3" xfId="0" applyFont="1" applyBorder="1" applyAlignment="1">
      <alignment horizontal="center"/>
    </xf>
    <xf numFmtId="0" fontId="58" fillId="0" borderId="8" xfId="0" applyFont="1" applyBorder="1" applyAlignment="1">
      <alignment horizontal="center"/>
    </xf>
    <xf numFmtId="14" fontId="57" fillId="0" borderId="9" xfId="0" applyNumberFormat="1" applyFont="1" applyBorder="1" applyAlignment="1">
      <alignment horizontal="center"/>
    </xf>
    <xf numFmtId="0" fontId="27" fillId="0" borderId="13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14" xfId="0" applyBorder="1" applyAlignment="1">
      <alignment horizontal="left"/>
    </xf>
    <xf numFmtId="0" fontId="57" fillId="0" borderId="13" xfId="0" applyFont="1" applyBorder="1" applyAlignment="1">
      <alignment horizontal="center"/>
    </xf>
    <xf numFmtId="0" fontId="27" fillId="0" borderId="4" xfId="0" applyFont="1" applyBorder="1" applyAlignment="1">
      <alignment horizontal="center" vertical="center"/>
    </xf>
    <xf numFmtId="0" fontId="32" fillId="0" borderId="5" xfId="0" applyFont="1" applyBorder="1" applyAlignment="1">
      <alignment wrapText="1"/>
    </xf>
    <xf numFmtId="0" fontId="27" fillId="0" borderId="9" xfId="0" applyFont="1" applyBorder="1" applyAlignment="1">
      <alignment horizontal="center" vertical="center"/>
    </xf>
    <xf numFmtId="0" fontId="27" fillId="0" borderId="8" xfId="0" applyFont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55" fillId="0" borderId="8" xfId="0" applyFont="1" applyBorder="1" applyAlignment="1">
      <alignment horizontal="center"/>
    </xf>
    <xf numFmtId="0" fontId="53" fillId="0" borderId="5" xfId="0" applyFont="1" applyBorder="1" applyAlignment="1">
      <alignment horizontal="center"/>
    </xf>
    <xf numFmtId="2" fontId="32" fillId="0" borderId="5" xfId="0" applyNumberFormat="1" applyFont="1" applyBorder="1" applyAlignment="1">
      <alignment wrapText="1"/>
    </xf>
    <xf numFmtId="2" fontId="55" fillId="0" borderId="5" xfId="0" applyNumberFormat="1" applyFont="1" applyBorder="1" applyAlignment="1">
      <alignment horizontal="center"/>
    </xf>
    <xf numFmtId="2" fontId="27" fillId="0" borderId="9" xfId="0" applyNumberFormat="1" applyFont="1" applyBorder="1" applyAlignment="1">
      <alignment horizontal="center" vertical="center"/>
    </xf>
    <xf numFmtId="2" fontId="27" fillId="0" borderId="8" xfId="0" applyNumberFormat="1" applyFont="1" applyBorder="1" applyAlignment="1">
      <alignment horizontal="center" vertical="center"/>
    </xf>
    <xf numFmtId="2" fontId="0" fillId="0" borderId="4" xfId="0" applyNumberFormat="1" applyBorder="1" applyAlignment="1">
      <alignment horizontal="left"/>
    </xf>
    <xf numFmtId="2" fontId="0" fillId="0" borderId="5" xfId="0" applyNumberFormat="1" applyBorder="1" applyAlignment="1">
      <alignment horizontal="left"/>
    </xf>
    <xf numFmtId="2" fontId="0" fillId="0" borderId="14" xfId="0" applyNumberFormat="1" applyBorder="1" applyAlignment="1">
      <alignment horizontal="left"/>
    </xf>
    <xf numFmtId="0" fontId="27" fillId="0" borderId="5" xfId="0" applyFont="1" applyBorder="1" applyAlignment="1">
      <alignment horizontal="center" vertical="center"/>
    </xf>
    <xf numFmtId="14" fontId="55" fillId="0" borderId="9" xfId="0" applyNumberFormat="1" applyFont="1" applyBorder="1" applyAlignment="1">
      <alignment horizontal="center"/>
    </xf>
    <xf numFmtId="0" fontId="53" fillId="0" borderId="9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9" xfId="0" applyBorder="1" applyAlignment="1">
      <alignment horizontal="center"/>
    </xf>
    <xf numFmtId="0" fontId="62" fillId="0" borderId="9" xfId="0" applyFont="1" applyBorder="1" applyAlignment="1">
      <alignment horizontal="center"/>
    </xf>
    <xf numFmtId="0" fontId="62" fillId="0" borderId="3" xfId="0" applyFont="1" applyBorder="1" applyAlignment="1">
      <alignment horizontal="center"/>
    </xf>
    <xf numFmtId="0" fontId="62" fillId="0" borderId="8" xfId="0" applyFont="1" applyBorder="1" applyAlignment="1">
      <alignment horizontal="center"/>
    </xf>
    <xf numFmtId="0" fontId="62" fillId="0" borderId="5" xfId="0" applyFont="1" applyBorder="1" applyAlignment="1">
      <alignment horizontal="center"/>
    </xf>
    <xf numFmtId="0" fontId="62" fillId="0" borderId="14" xfId="0" applyFont="1" applyBorder="1" applyAlignment="1">
      <alignment horizontal="center"/>
    </xf>
    <xf numFmtId="14" fontId="62" fillId="0" borderId="9" xfId="0" applyNumberFormat="1" applyFont="1" applyBorder="1" applyAlignment="1">
      <alignment horizontal="center"/>
    </xf>
    <xf numFmtId="0" fontId="62" fillId="0" borderId="13" xfId="0" applyFont="1" applyBorder="1" applyAlignment="1">
      <alignment horizontal="center"/>
    </xf>
    <xf numFmtId="0" fontId="56" fillId="0" borderId="3" xfId="0" applyFont="1" applyBorder="1" applyAlignment="1">
      <alignment horizontal="center"/>
    </xf>
    <xf numFmtId="0" fontId="56" fillId="0" borderId="8" xfId="0" applyFont="1" applyBorder="1" applyAlignment="1">
      <alignment horizontal="center"/>
    </xf>
    <xf numFmtId="0" fontId="54" fillId="0" borderId="3" xfId="0" applyFont="1" applyBorder="1" applyAlignment="1">
      <alignment horizontal="center"/>
    </xf>
    <xf numFmtId="0" fontId="54" fillId="0" borderId="8" xfId="0" applyFont="1" applyBorder="1" applyAlignment="1">
      <alignment horizontal="center"/>
    </xf>
    <xf numFmtId="0" fontId="26" fillId="0" borderId="0" xfId="0" applyFont="1" applyBorder="1" applyAlignment="1">
      <alignment horizontal="center"/>
    </xf>
    <xf numFmtId="0" fontId="27" fillId="0" borderId="0" xfId="0" applyFont="1" applyBorder="1" applyAlignment="1">
      <alignment horizontal="center"/>
    </xf>
    <xf numFmtId="0" fontId="25" fillId="0" borderId="54" xfId="0" applyFont="1" applyBorder="1" applyAlignment="1">
      <alignment horizontal="center"/>
    </xf>
    <xf numFmtId="0" fontId="25" fillId="0" borderId="72" xfId="0" applyFont="1" applyBorder="1" applyAlignment="1">
      <alignment horizontal="center"/>
    </xf>
    <xf numFmtId="0" fontId="25" fillId="0" borderId="73" xfId="0" applyFont="1" applyBorder="1" applyAlignment="1">
      <alignment horizontal="center"/>
    </xf>
    <xf numFmtId="0" fontId="25" fillId="0" borderId="55" xfId="0" applyFont="1" applyBorder="1" applyAlignment="1">
      <alignment horizontal="center"/>
    </xf>
    <xf numFmtId="0" fontId="27" fillId="0" borderId="0" xfId="0" applyFont="1" applyBorder="1" applyAlignment="1">
      <alignment horizontal="center" vertical="center"/>
    </xf>
    <xf numFmtId="0" fontId="32" fillId="0" borderId="0" xfId="0" applyFont="1" applyBorder="1" applyAlignment="1">
      <alignment wrapText="1"/>
    </xf>
    <xf numFmtId="0" fontId="0" fillId="0" borderId="0" xfId="0" applyBorder="1" applyAlignment="1">
      <alignment horizontal="center"/>
    </xf>
    <xf numFmtId="0" fontId="27" fillId="0" borderId="0" xfId="0" applyFont="1" applyBorder="1"/>
    <xf numFmtId="14" fontId="0" fillId="0" borderId="0" xfId="0" applyNumberFormat="1" applyBorder="1" applyAlignment="1">
      <alignment horizontal="left"/>
    </xf>
    <xf numFmtId="0" fontId="0" fillId="0" borderId="0" xfId="0" applyBorder="1" applyAlignment="1">
      <alignment horizontal="left"/>
    </xf>
    <xf numFmtId="0" fontId="53" fillId="0" borderId="0" xfId="0" applyFont="1" applyBorder="1" applyAlignment="1">
      <alignment horizontal="left"/>
    </xf>
    <xf numFmtId="0" fontId="19" fillId="0" borderId="0" xfId="0" applyFont="1" applyBorder="1" applyAlignment="1">
      <alignment horizontal="center"/>
    </xf>
    <xf numFmtId="0" fontId="27" fillId="0" borderId="0" xfId="0" applyFont="1" applyBorder="1" applyAlignment="1">
      <alignment horizontal="left" vertical="center"/>
    </xf>
    <xf numFmtId="0" fontId="55" fillId="0" borderId="0" xfId="0" applyFont="1" applyBorder="1" applyAlignment="1">
      <alignment horizontal="center"/>
    </xf>
    <xf numFmtId="0" fontId="35" fillId="0" borderId="0" xfId="0" applyFont="1" applyBorder="1" applyAlignment="1">
      <alignment horizontal="center"/>
    </xf>
    <xf numFmtId="0" fontId="34" fillId="0" borderId="0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0" fontId="27" fillId="4" borderId="9" xfId="0" applyFont="1" applyFill="1" applyBorder="1" applyAlignment="1">
      <alignment horizontal="center"/>
    </xf>
    <xf numFmtId="0" fontId="27" fillId="4" borderId="3" xfId="0" applyFont="1" applyFill="1" applyBorder="1" applyAlignment="1">
      <alignment horizontal="center"/>
    </xf>
    <xf numFmtId="0" fontId="27" fillId="4" borderId="8" xfId="0" applyFont="1" applyFill="1" applyBorder="1" applyAlignment="1">
      <alignment horizontal="center"/>
    </xf>
    <xf numFmtId="0" fontId="36" fillId="0" borderId="9" xfId="0" applyFont="1" applyBorder="1" applyAlignment="1">
      <alignment horizontal="center"/>
    </xf>
    <xf numFmtId="0" fontId="36" fillId="0" borderId="8" xfId="0" applyFont="1" applyBorder="1" applyAlignment="1">
      <alignment horizontal="center"/>
    </xf>
    <xf numFmtId="0" fontId="68" fillId="0" borderId="9" xfId="0" applyFont="1" applyBorder="1" applyAlignment="1">
      <alignment horizontal="center" vertical="center"/>
    </xf>
    <xf numFmtId="0" fontId="68" fillId="0" borderId="3" xfId="0" applyFont="1" applyBorder="1" applyAlignment="1">
      <alignment horizontal="center" vertical="center"/>
    </xf>
    <xf numFmtId="0" fontId="68" fillId="0" borderId="8" xfId="0" applyFont="1" applyBorder="1" applyAlignment="1">
      <alignment horizontal="center" vertical="center"/>
    </xf>
    <xf numFmtId="0" fontId="0" fillId="0" borderId="8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65" fillId="0" borderId="77" xfId="0" applyFont="1" applyBorder="1" applyAlignment="1">
      <alignment horizontal="center" wrapText="1"/>
    </xf>
    <xf numFmtId="0" fontId="65" fillId="0" borderId="78" xfId="0" applyFont="1" applyBorder="1" applyAlignment="1">
      <alignment horizontal="center" wrapText="1"/>
    </xf>
    <xf numFmtId="0" fontId="65" fillId="0" borderId="86" xfId="0" applyFont="1" applyBorder="1" applyAlignment="1">
      <alignment horizontal="center" wrapText="1"/>
    </xf>
    <xf numFmtId="0" fontId="65" fillId="0" borderId="2" xfId="0" applyFont="1" applyBorder="1" applyAlignment="1">
      <alignment horizontal="center" wrapText="1"/>
    </xf>
    <xf numFmtId="0" fontId="65" fillId="0" borderId="3" xfId="0" applyFont="1" applyBorder="1" applyAlignment="1">
      <alignment horizontal="center" wrapText="1"/>
    </xf>
    <xf numFmtId="0" fontId="65" fillId="0" borderId="8" xfId="0" applyFont="1" applyBorder="1" applyAlignment="1">
      <alignment horizontal="center" wrapText="1"/>
    </xf>
    <xf numFmtId="0" fontId="65" fillId="0" borderId="4" xfId="0" applyFont="1" applyBorder="1" applyAlignment="1">
      <alignment horizontal="center" wrapText="1"/>
    </xf>
    <xf numFmtId="0" fontId="65" fillId="0" borderId="5" xfId="0" applyFont="1" applyBorder="1" applyAlignment="1">
      <alignment horizontal="center" wrapText="1"/>
    </xf>
    <xf numFmtId="0" fontId="65" fillId="0" borderId="9" xfId="0" applyFont="1" applyBorder="1" applyAlignment="1">
      <alignment horizontal="center" wrapText="1"/>
    </xf>
    <xf numFmtId="0" fontId="65" fillId="0" borderId="5" xfId="0" applyFont="1" applyBorder="1" applyAlignment="1">
      <alignment wrapText="1"/>
    </xf>
    <xf numFmtId="0" fontId="65" fillId="0" borderId="4" xfId="0" applyFont="1" applyBorder="1" applyAlignment="1">
      <alignment horizontal="center" wrapText="1"/>
    </xf>
    <xf numFmtId="0" fontId="65" fillId="0" borderId="5" xfId="0" applyFont="1" applyBorder="1" applyAlignment="1">
      <alignment horizontal="center" wrapText="1"/>
    </xf>
    <xf numFmtId="0" fontId="65" fillId="0" borderId="5" xfId="0" applyFont="1" applyBorder="1" applyAlignment="1">
      <alignment horizontal="center" vertical="center" wrapText="1"/>
    </xf>
    <xf numFmtId="0" fontId="54" fillId="0" borderId="58" xfId="0" applyFont="1" applyBorder="1" applyAlignment="1">
      <alignment horizontal="center" vertical="center"/>
    </xf>
    <xf numFmtId="0" fontId="54" fillId="0" borderId="9" xfId="0" applyFont="1" applyBorder="1" applyAlignment="1">
      <alignment vertical="center" wrapText="1"/>
    </xf>
    <xf numFmtId="165" fontId="69" fillId="0" borderId="5" xfId="0" applyNumberFormat="1" applyFont="1" applyBorder="1" applyAlignment="1">
      <alignment horizontal="center" vertical="center"/>
    </xf>
    <xf numFmtId="0" fontId="69" fillId="0" borderId="5" xfId="0" applyFont="1" applyBorder="1" applyAlignment="1">
      <alignment horizontal="center" vertical="center"/>
    </xf>
    <xf numFmtId="0" fontId="69" fillId="2" borderId="5" xfId="0" applyFont="1" applyFill="1" applyBorder="1" applyAlignment="1">
      <alignment horizontal="center" vertical="center"/>
    </xf>
    <xf numFmtId="0" fontId="36" fillId="2" borderId="5" xfId="0" applyFont="1" applyFill="1" applyBorder="1" applyAlignment="1">
      <alignment horizontal="center" vertical="center"/>
    </xf>
    <xf numFmtId="0" fontId="69" fillId="0" borderId="9" xfId="0" applyFont="1" applyBorder="1" applyAlignment="1">
      <alignment horizontal="center" vertical="center"/>
    </xf>
    <xf numFmtId="1" fontId="65" fillId="0" borderId="5" xfId="0" applyNumberFormat="1" applyFont="1" applyBorder="1" applyAlignment="1">
      <alignment horizontal="center" wrapText="1"/>
    </xf>
    <xf numFmtId="0" fontId="70" fillId="0" borderId="9" xfId="0" applyFont="1" applyBorder="1" applyAlignment="1">
      <alignment horizontal="left" vertical="center" wrapText="1"/>
    </xf>
    <xf numFmtId="0" fontId="71" fillId="0" borderId="9" xfId="0" applyFont="1" applyBorder="1" applyAlignment="1">
      <alignment horizontal="left" vertical="center"/>
    </xf>
    <xf numFmtId="0" fontId="70" fillId="0" borderId="9" xfId="0" applyFont="1" applyBorder="1" applyAlignment="1">
      <alignment horizontal="left" vertical="center"/>
    </xf>
    <xf numFmtId="0" fontId="72" fillId="0" borderId="9" xfId="0" applyFont="1" applyBorder="1" applyAlignment="1">
      <alignment vertical="center" wrapText="1"/>
    </xf>
    <xf numFmtId="0" fontId="70" fillId="0" borderId="0" xfId="0" applyFont="1" applyBorder="1" applyAlignment="1">
      <alignment horizontal="left" vertical="center"/>
    </xf>
    <xf numFmtId="0" fontId="54" fillId="0" borderId="60" xfId="0" applyFont="1" applyBorder="1" applyAlignment="1">
      <alignment horizontal="center" vertical="center"/>
    </xf>
    <xf numFmtId="0" fontId="71" fillId="0" borderId="61" xfId="0" applyFont="1" applyBorder="1" applyAlignment="1">
      <alignment horizontal="left" vertical="center"/>
    </xf>
    <xf numFmtId="165" fontId="69" fillId="0" borderId="11" xfId="0" applyNumberFormat="1" applyFont="1" applyBorder="1" applyAlignment="1">
      <alignment horizontal="center" vertical="center"/>
    </xf>
    <xf numFmtId="0" fontId="69" fillId="2" borderId="11" xfId="0" applyFont="1" applyFill="1" applyBorder="1" applyAlignment="1">
      <alignment horizontal="center" vertical="center"/>
    </xf>
    <xf numFmtId="0" fontId="65" fillId="0" borderId="11" xfId="0" applyFont="1" applyBorder="1" applyAlignment="1">
      <alignment horizontal="center" vertical="center" wrapText="1"/>
    </xf>
    <xf numFmtId="0" fontId="69" fillId="0" borderId="61" xfId="0" applyFont="1" applyBorder="1" applyAlignment="1">
      <alignment horizontal="center" vertical="center"/>
    </xf>
  </cellXfs>
  <cellStyles count="3">
    <cellStyle name="Currency" xfId="1" builtinId="4"/>
    <cellStyle name="Hyperlink" xfId="2" builtinId="8"/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52500" cy="1000125"/>
    <xdr:pic>
      <xdr:nvPicPr>
        <xdr:cNvPr id="2" name="image10.jpg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952500" cy="10001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18</xdr:row>
      <xdr:rowOff>0</xdr:rowOff>
    </xdr:from>
    <xdr:ext cx="971550" cy="1076325"/>
    <xdr:pic>
      <xdr:nvPicPr>
        <xdr:cNvPr id="3" name="image10.jp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459486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57150</xdr:rowOff>
    </xdr:from>
    <xdr:ext cx="971550" cy="1076325"/>
    <xdr:pic>
      <xdr:nvPicPr>
        <xdr:cNvPr id="4" name="image10.jpg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950214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54</xdr:row>
      <xdr:rowOff>0</xdr:rowOff>
    </xdr:from>
    <xdr:ext cx="971550" cy="1076325"/>
    <xdr:pic>
      <xdr:nvPicPr>
        <xdr:cNvPr id="5" name="image10.jpg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1378458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38735</xdr:colOff>
      <xdr:row>72</xdr:row>
      <xdr:rowOff>177800</xdr:rowOff>
    </xdr:from>
    <xdr:ext cx="971550" cy="1076325"/>
    <xdr:pic>
      <xdr:nvPicPr>
        <xdr:cNvPr id="6" name="image10.jpg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8735" y="1855724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90</xdr:row>
      <xdr:rowOff>0</xdr:rowOff>
    </xdr:from>
    <xdr:ext cx="971550" cy="1076325"/>
    <xdr:pic>
      <xdr:nvPicPr>
        <xdr:cNvPr id="7" name="image10.jpg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229743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19685</xdr:colOff>
      <xdr:row>108</xdr:row>
      <xdr:rowOff>139700</xdr:rowOff>
    </xdr:from>
    <xdr:ext cx="971550" cy="1076325"/>
    <xdr:pic>
      <xdr:nvPicPr>
        <xdr:cNvPr id="8" name="image10.jpg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9685" y="2770886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38735</xdr:colOff>
      <xdr:row>126</xdr:row>
      <xdr:rowOff>187325</xdr:rowOff>
    </xdr:from>
    <xdr:ext cx="971550" cy="1076325"/>
    <xdr:pic>
      <xdr:nvPicPr>
        <xdr:cNvPr id="9" name="image10.jpg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8735" y="3235134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635</xdr:colOff>
      <xdr:row>144</xdr:row>
      <xdr:rowOff>101600</xdr:rowOff>
    </xdr:from>
    <xdr:ext cx="971550" cy="1076325"/>
    <xdr:pic>
      <xdr:nvPicPr>
        <xdr:cNvPr id="10" name="image10.jpg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" y="3686048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635</xdr:colOff>
      <xdr:row>162</xdr:row>
      <xdr:rowOff>158750</xdr:rowOff>
    </xdr:from>
    <xdr:ext cx="971550" cy="1076325"/>
    <xdr:pic>
      <xdr:nvPicPr>
        <xdr:cNvPr id="11" name="image10.jpg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" y="4151249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635</xdr:colOff>
      <xdr:row>180</xdr:row>
      <xdr:rowOff>196850</xdr:rowOff>
    </xdr:from>
    <xdr:ext cx="971550" cy="1076325"/>
    <xdr:pic>
      <xdr:nvPicPr>
        <xdr:cNvPr id="12" name="image10.jpg">
          <a:extLst>
            <a:ext uri="{FF2B5EF4-FFF2-40B4-BE49-F238E27FC236}">
              <a16:creationId xmlns:a16="http://schemas.microsoft.com/office/drawing/2014/main" xmlns="" id="{00000000-0008-0000-03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" y="461454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10160</xdr:colOff>
      <xdr:row>198</xdr:row>
      <xdr:rowOff>130175</xdr:rowOff>
    </xdr:from>
    <xdr:ext cx="971550" cy="1076325"/>
    <xdr:pic>
      <xdr:nvPicPr>
        <xdr:cNvPr id="13" name="image10.jpg">
          <a:extLst>
            <a:ext uri="{FF2B5EF4-FFF2-40B4-BE49-F238E27FC236}">
              <a16:creationId xmlns:a16="http://schemas.microsoft.com/office/drawing/2014/main" xmlns="" id="{00000000-0008-0000-03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160" y="5067363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635</xdr:colOff>
      <xdr:row>216</xdr:row>
      <xdr:rowOff>120650</xdr:rowOff>
    </xdr:from>
    <xdr:ext cx="971550" cy="1076325"/>
    <xdr:pic>
      <xdr:nvPicPr>
        <xdr:cNvPr id="14" name="image10.jpg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" y="5525897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635</xdr:colOff>
      <xdr:row>234</xdr:row>
      <xdr:rowOff>120650</xdr:rowOff>
    </xdr:from>
    <xdr:ext cx="971550" cy="1076325"/>
    <xdr:pic>
      <xdr:nvPicPr>
        <xdr:cNvPr id="15" name="image10.jpg">
          <a:extLst>
            <a:ext uri="{FF2B5EF4-FFF2-40B4-BE49-F238E27FC236}">
              <a16:creationId xmlns:a16="http://schemas.microsoft.com/office/drawing/2014/main" xmlns="" id="{00000000-0008-0000-03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" y="5985383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635</xdr:colOff>
      <xdr:row>252</xdr:row>
      <xdr:rowOff>158750</xdr:rowOff>
    </xdr:from>
    <xdr:ext cx="971550" cy="1076325"/>
    <xdr:pic>
      <xdr:nvPicPr>
        <xdr:cNvPr id="16" name="image10.jpg">
          <a:extLst>
            <a:ext uri="{FF2B5EF4-FFF2-40B4-BE49-F238E27FC236}">
              <a16:creationId xmlns:a16="http://schemas.microsoft.com/office/drawing/2014/main" xmlns="" id="{00000000-0008-0000-03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" y="6448679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635</xdr:colOff>
      <xdr:row>270</xdr:row>
      <xdr:rowOff>158750</xdr:rowOff>
    </xdr:from>
    <xdr:ext cx="971550" cy="1076325"/>
    <xdr:pic>
      <xdr:nvPicPr>
        <xdr:cNvPr id="17" name="image10.jpg">
          <a:extLst>
            <a:ext uri="{FF2B5EF4-FFF2-40B4-BE49-F238E27FC236}">
              <a16:creationId xmlns:a16="http://schemas.microsoft.com/office/drawing/2014/main" xmlns="" id="{00000000-0008-0000-03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" y="690816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19685</xdr:colOff>
      <xdr:row>288</xdr:row>
      <xdr:rowOff>73025</xdr:rowOff>
    </xdr:from>
    <xdr:ext cx="914400" cy="952500"/>
    <xdr:pic>
      <xdr:nvPicPr>
        <xdr:cNvPr id="18" name="image10.jpg">
          <a:extLst>
            <a:ext uri="{FF2B5EF4-FFF2-40B4-BE49-F238E27FC236}">
              <a16:creationId xmlns:a16="http://schemas.microsoft.com/office/drawing/2014/main" xmlns="" id="{00000000-0008-0000-03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9685" y="73590785"/>
          <a:ext cx="914400" cy="95250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635</xdr:colOff>
      <xdr:row>306</xdr:row>
      <xdr:rowOff>92075</xdr:rowOff>
    </xdr:from>
    <xdr:ext cx="952500" cy="904875"/>
    <xdr:pic>
      <xdr:nvPicPr>
        <xdr:cNvPr id="19" name="image10.jpg">
          <a:extLst>
            <a:ext uri="{FF2B5EF4-FFF2-40B4-BE49-F238E27FC236}">
              <a16:creationId xmlns:a16="http://schemas.microsoft.com/office/drawing/2014/main" xmlns="" id="{00000000-0008-0000-03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5" y="78204695"/>
          <a:ext cx="952500" cy="90487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48260</xdr:colOff>
      <xdr:row>324</xdr:row>
      <xdr:rowOff>47625</xdr:rowOff>
    </xdr:from>
    <xdr:ext cx="895350" cy="933450"/>
    <xdr:pic>
      <xdr:nvPicPr>
        <xdr:cNvPr id="20" name="image10.jpg">
          <a:extLst>
            <a:ext uri="{FF2B5EF4-FFF2-40B4-BE49-F238E27FC236}">
              <a16:creationId xmlns:a16="http://schemas.microsoft.com/office/drawing/2014/main" xmlns="" id="{00000000-0008-0000-03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48260" y="82755105"/>
          <a:ext cx="895350" cy="9334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19685</xdr:colOff>
      <xdr:row>343</xdr:row>
      <xdr:rowOff>123825</xdr:rowOff>
    </xdr:from>
    <xdr:ext cx="923925" cy="838200"/>
    <xdr:pic>
      <xdr:nvPicPr>
        <xdr:cNvPr id="21" name="image10.jpg">
          <a:extLst>
            <a:ext uri="{FF2B5EF4-FFF2-40B4-BE49-F238E27FC236}">
              <a16:creationId xmlns:a16="http://schemas.microsoft.com/office/drawing/2014/main" xmlns="" id="{00000000-0008-0000-03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9685" y="87681435"/>
          <a:ext cx="923925" cy="83820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29210</xdr:colOff>
      <xdr:row>361</xdr:row>
      <xdr:rowOff>47625</xdr:rowOff>
    </xdr:from>
    <xdr:ext cx="895350" cy="866775"/>
    <xdr:pic>
      <xdr:nvPicPr>
        <xdr:cNvPr id="22" name="image10.jpg">
          <a:extLst>
            <a:ext uri="{FF2B5EF4-FFF2-40B4-BE49-F238E27FC236}">
              <a16:creationId xmlns:a16="http://schemas.microsoft.com/office/drawing/2014/main" xmlns="" id="{00000000-0008-0000-03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29210" y="92200095"/>
          <a:ext cx="8953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76325" cy="857250"/>
    <xdr:pic>
      <xdr:nvPicPr>
        <xdr:cNvPr id="2" name="image1.pn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1076325" cy="857250"/>
    <xdr:pic>
      <xdr:nvPicPr>
        <xdr:cNvPr id="3" name="image1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46</xdr:row>
      <xdr:rowOff>0</xdr:rowOff>
    </xdr:from>
    <xdr:ext cx="1076325" cy="857250"/>
    <xdr:pic>
      <xdr:nvPicPr>
        <xdr:cNvPr id="4" name="image1.png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543050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91</xdr:row>
      <xdr:rowOff>0</xdr:rowOff>
    </xdr:from>
    <xdr:ext cx="1076325" cy="857250"/>
    <xdr:pic>
      <xdr:nvPicPr>
        <xdr:cNvPr id="5" name="image1.png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957512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136</xdr:row>
      <xdr:rowOff>0</xdr:rowOff>
    </xdr:from>
    <xdr:ext cx="1076325" cy="857250"/>
    <xdr:pic>
      <xdr:nvPicPr>
        <xdr:cNvPr id="6" name="image1.png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371975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181</xdr:row>
      <xdr:rowOff>0</xdr:rowOff>
    </xdr:from>
    <xdr:ext cx="1076325" cy="857250"/>
    <xdr:pic>
      <xdr:nvPicPr>
        <xdr:cNvPr id="7" name="image1.png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5786437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226</xdr:row>
      <xdr:rowOff>0</xdr:rowOff>
    </xdr:from>
    <xdr:ext cx="1076325" cy="857250"/>
    <xdr:pic>
      <xdr:nvPicPr>
        <xdr:cNvPr id="8" name="image1.png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7200900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271</xdr:row>
      <xdr:rowOff>0</xdr:rowOff>
    </xdr:from>
    <xdr:ext cx="1076325" cy="857250"/>
    <xdr:pic>
      <xdr:nvPicPr>
        <xdr:cNvPr id="9" name="image1.png">
          <a:extLst>
            <a:ext uri="{FF2B5EF4-FFF2-40B4-BE49-F238E27FC236}">
              <a16:creationId xmlns:a16="http://schemas.microsoft.com/office/drawing/2014/main" xmlns="" id="{00000000-0008-0000-04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615362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316</xdr:row>
      <xdr:rowOff>0</xdr:rowOff>
    </xdr:from>
    <xdr:ext cx="1076325" cy="857250"/>
    <xdr:pic>
      <xdr:nvPicPr>
        <xdr:cNvPr id="10" name="image1.png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0029825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361</xdr:row>
      <xdr:rowOff>0</xdr:rowOff>
    </xdr:from>
    <xdr:ext cx="1076325" cy="857250"/>
    <xdr:pic>
      <xdr:nvPicPr>
        <xdr:cNvPr id="11" name="image1.png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1444287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406</xdr:row>
      <xdr:rowOff>0</xdr:rowOff>
    </xdr:from>
    <xdr:ext cx="1076325" cy="857250"/>
    <xdr:pic>
      <xdr:nvPicPr>
        <xdr:cNvPr id="12" name="image1.png">
          <a:extLst>
            <a:ext uri="{FF2B5EF4-FFF2-40B4-BE49-F238E27FC236}">
              <a16:creationId xmlns:a16="http://schemas.microsoft.com/office/drawing/2014/main" xmlns="" id="{00000000-0008-0000-04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2858750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451</xdr:row>
      <xdr:rowOff>0</xdr:rowOff>
    </xdr:from>
    <xdr:ext cx="1076325" cy="857250"/>
    <xdr:pic>
      <xdr:nvPicPr>
        <xdr:cNvPr id="13" name="image1.png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4273212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496</xdr:row>
      <xdr:rowOff>0</xdr:rowOff>
    </xdr:from>
    <xdr:ext cx="1076325" cy="857250"/>
    <xdr:pic>
      <xdr:nvPicPr>
        <xdr:cNvPr id="14" name="image1.png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5687675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541</xdr:row>
      <xdr:rowOff>0</xdr:rowOff>
    </xdr:from>
    <xdr:ext cx="1076325" cy="857250"/>
    <xdr:pic>
      <xdr:nvPicPr>
        <xdr:cNvPr id="15" name="image1.png">
          <a:extLst>
            <a:ext uri="{FF2B5EF4-FFF2-40B4-BE49-F238E27FC236}">
              <a16:creationId xmlns:a16="http://schemas.microsoft.com/office/drawing/2014/main" xmlns="" id="{00000000-0008-0000-04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7102137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586</xdr:row>
      <xdr:rowOff>0</xdr:rowOff>
    </xdr:from>
    <xdr:ext cx="1076325" cy="857250"/>
    <xdr:pic>
      <xdr:nvPicPr>
        <xdr:cNvPr id="16" name="image1.png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8516600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631</xdr:row>
      <xdr:rowOff>0</xdr:rowOff>
    </xdr:from>
    <xdr:ext cx="1076325" cy="857250"/>
    <xdr:pic>
      <xdr:nvPicPr>
        <xdr:cNvPr id="17" name="image1.png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931062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676</xdr:row>
      <xdr:rowOff>0</xdr:rowOff>
    </xdr:from>
    <xdr:ext cx="1076325" cy="857250"/>
    <xdr:pic>
      <xdr:nvPicPr>
        <xdr:cNvPr id="18" name="image1.png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1345525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721</xdr:row>
      <xdr:rowOff>0</xdr:rowOff>
    </xdr:from>
    <xdr:ext cx="1076325" cy="857250"/>
    <xdr:pic>
      <xdr:nvPicPr>
        <xdr:cNvPr id="19" name="image1.png">
          <a:extLst>
            <a:ext uri="{FF2B5EF4-FFF2-40B4-BE49-F238E27FC236}">
              <a16:creationId xmlns:a16="http://schemas.microsoft.com/office/drawing/2014/main" xmlns="" id="{00000000-0008-0000-04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2759987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766</xdr:row>
      <xdr:rowOff>0</xdr:rowOff>
    </xdr:from>
    <xdr:ext cx="1076325" cy="857250"/>
    <xdr:pic>
      <xdr:nvPicPr>
        <xdr:cNvPr id="20" name="image1.png">
          <a:extLst>
            <a:ext uri="{FF2B5EF4-FFF2-40B4-BE49-F238E27FC236}">
              <a16:creationId xmlns:a16="http://schemas.microsoft.com/office/drawing/2014/main" xmlns="" id="{00000000-0008-0000-04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4174450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811</xdr:row>
      <xdr:rowOff>0</xdr:rowOff>
    </xdr:from>
    <xdr:ext cx="1076325" cy="857250"/>
    <xdr:pic>
      <xdr:nvPicPr>
        <xdr:cNvPr id="21" name="image1.png">
          <a:extLst>
            <a:ext uri="{FF2B5EF4-FFF2-40B4-BE49-F238E27FC236}">
              <a16:creationId xmlns:a16="http://schemas.microsoft.com/office/drawing/2014/main" xmlns="" id="{00000000-0008-0000-04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5588912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856</xdr:row>
      <xdr:rowOff>0</xdr:rowOff>
    </xdr:from>
    <xdr:ext cx="1076325" cy="857250"/>
    <xdr:pic>
      <xdr:nvPicPr>
        <xdr:cNvPr id="22" name="image1.png">
          <a:extLst>
            <a:ext uri="{FF2B5EF4-FFF2-40B4-BE49-F238E27FC236}">
              <a16:creationId xmlns:a16="http://schemas.microsoft.com/office/drawing/2014/main" xmlns="" id="{00000000-0008-0000-04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7003375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901</xdr:row>
      <xdr:rowOff>0</xdr:rowOff>
    </xdr:from>
    <xdr:ext cx="1076325" cy="857250"/>
    <xdr:pic>
      <xdr:nvPicPr>
        <xdr:cNvPr id="23" name="image1.png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84178375"/>
          <a:ext cx="1076325" cy="8572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52500" cy="1000125"/>
    <xdr:pic>
      <xdr:nvPicPr>
        <xdr:cNvPr id="2" name="image10.jpg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952500" cy="10001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18</xdr:row>
      <xdr:rowOff>0</xdr:rowOff>
    </xdr:from>
    <xdr:ext cx="971550" cy="1076325"/>
    <xdr:pic>
      <xdr:nvPicPr>
        <xdr:cNvPr id="3" name="image10.jpg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45720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57150</xdr:rowOff>
    </xdr:from>
    <xdr:ext cx="971550" cy="1076325"/>
    <xdr:pic>
      <xdr:nvPicPr>
        <xdr:cNvPr id="4" name="image10.jpg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94551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54</xdr:row>
      <xdr:rowOff>0</xdr:rowOff>
    </xdr:from>
    <xdr:ext cx="971550" cy="1076325"/>
    <xdr:pic>
      <xdr:nvPicPr>
        <xdr:cNvPr id="5" name="image10.jpg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137160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38735</xdr:colOff>
      <xdr:row>72</xdr:row>
      <xdr:rowOff>177800</xdr:rowOff>
    </xdr:from>
    <xdr:ext cx="971550" cy="1076325"/>
    <xdr:pic>
      <xdr:nvPicPr>
        <xdr:cNvPr id="6" name="image10.jpg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8735" y="184658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90</xdr:row>
      <xdr:rowOff>0</xdr:rowOff>
    </xdr:from>
    <xdr:ext cx="971550" cy="1076325"/>
    <xdr:pic>
      <xdr:nvPicPr>
        <xdr:cNvPr id="7" name="image10.jpg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228600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19685</xdr:colOff>
      <xdr:row>108</xdr:row>
      <xdr:rowOff>139700</xdr:rowOff>
    </xdr:from>
    <xdr:ext cx="971550" cy="1076325"/>
    <xdr:pic>
      <xdr:nvPicPr>
        <xdr:cNvPr id="8" name="image10.jpg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9685" y="275717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38735</xdr:colOff>
      <xdr:row>126</xdr:row>
      <xdr:rowOff>187325</xdr:rowOff>
    </xdr:from>
    <xdr:ext cx="971550" cy="1076325"/>
    <xdr:pic>
      <xdr:nvPicPr>
        <xdr:cNvPr id="9" name="image10.jpg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8735" y="3219132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635</xdr:colOff>
      <xdr:row>144</xdr:row>
      <xdr:rowOff>101600</xdr:rowOff>
    </xdr:from>
    <xdr:ext cx="971550" cy="1076325"/>
    <xdr:pic>
      <xdr:nvPicPr>
        <xdr:cNvPr id="10" name="image10.jpg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" y="366776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635</xdr:colOff>
      <xdr:row>162</xdr:row>
      <xdr:rowOff>158750</xdr:rowOff>
    </xdr:from>
    <xdr:ext cx="971550" cy="1076325"/>
    <xdr:pic>
      <xdr:nvPicPr>
        <xdr:cNvPr id="11" name="image10.jpg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" y="413067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635</xdr:colOff>
      <xdr:row>180</xdr:row>
      <xdr:rowOff>196850</xdr:rowOff>
    </xdr:from>
    <xdr:ext cx="971550" cy="1076325"/>
    <xdr:pic>
      <xdr:nvPicPr>
        <xdr:cNvPr id="12" name="image10.jpg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" y="459168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10160</xdr:colOff>
      <xdr:row>198</xdr:row>
      <xdr:rowOff>130175</xdr:rowOff>
    </xdr:from>
    <xdr:ext cx="971550" cy="1076325"/>
    <xdr:pic>
      <xdr:nvPicPr>
        <xdr:cNvPr id="13" name="image10.jpg">
          <a:extLst>
            <a:ext uri="{FF2B5EF4-FFF2-40B4-BE49-F238E27FC236}">
              <a16:creationId xmlns:a16="http://schemas.microsoft.com/office/drawing/2014/main" xmlns="" id="{00000000-0008-0000-07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160" y="504221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635</xdr:colOff>
      <xdr:row>216</xdr:row>
      <xdr:rowOff>120650</xdr:rowOff>
    </xdr:from>
    <xdr:ext cx="971550" cy="1076325"/>
    <xdr:pic>
      <xdr:nvPicPr>
        <xdr:cNvPr id="14" name="image10.jpg">
          <a:extLst>
            <a:ext uri="{FF2B5EF4-FFF2-40B4-BE49-F238E27FC236}">
              <a16:creationId xmlns:a16="http://schemas.microsoft.com/office/drawing/2014/main" xmlns="" id="{00000000-0008-0000-07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" y="549846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635</xdr:colOff>
      <xdr:row>234</xdr:row>
      <xdr:rowOff>120650</xdr:rowOff>
    </xdr:from>
    <xdr:ext cx="971550" cy="1076325"/>
    <xdr:pic>
      <xdr:nvPicPr>
        <xdr:cNvPr id="15" name="image10.jpg">
          <a:extLst>
            <a:ext uri="{FF2B5EF4-FFF2-40B4-BE49-F238E27FC236}">
              <a16:creationId xmlns:a16="http://schemas.microsoft.com/office/drawing/2014/main" xmlns="" id="{00000000-0008-0000-07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" y="595566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635</xdr:colOff>
      <xdr:row>252</xdr:row>
      <xdr:rowOff>158750</xdr:rowOff>
    </xdr:from>
    <xdr:ext cx="971550" cy="1076325"/>
    <xdr:pic>
      <xdr:nvPicPr>
        <xdr:cNvPr id="16" name="image10.jpg">
          <a:extLst>
            <a:ext uri="{FF2B5EF4-FFF2-40B4-BE49-F238E27FC236}">
              <a16:creationId xmlns:a16="http://schemas.microsoft.com/office/drawing/2014/main" xmlns="" id="{00000000-0008-0000-07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" y="641667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635</xdr:colOff>
      <xdr:row>270</xdr:row>
      <xdr:rowOff>158750</xdr:rowOff>
    </xdr:from>
    <xdr:ext cx="971550" cy="1076325"/>
    <xdr:pic>
      <xdr:nvPicPr>
        <xdr:cNvPr id="17" name="image10.jpg">
          <a:extLst>
            <a:ext uri="{FF2B5EF4-FFF2-40B4-BE49-F238E27FC236}">
              <a16:creationId xmlns:a16="http://schemas.microsoft.com/office/drawing/2014/main" xmlns="" id="{00000000-0008-0000-07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35" y="687387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19685</xdr:colOff>
      <xdr:row>288</xdr:row>
      <xdr:rowOff>73025</xdr:rowOff>
    </xdr:from>
    <xdr:ext cx="914400" cy="952500"/>
    <xdr:pic>
      <xdr:nvPicPr>
        <xdr:cNvPr id="18" name="image10.jpg">
          <a:extLst>
            <a:ext uri="{FF2B5EF4-FFF2-40B4-BE49-F238E27FC236}">
              <a16:creationId xmlns:a16="http://schemas.microsoft.com/office/drawing/2014/main" xmlns="" id="{00000000-0008-0000-07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9685" y="73225025"/>
          <a:ext cx="914400" cy="95250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635</xdr:colOff>
      <xdr:row>306</xdr:row>
      <xdr:rowOff>92075</xdr:rowOff>
    </xdr:from>
    <xdr:ext cx="952500" cy="904875"/>
    <xdr:pic>
      <xdr:nvPicPr>
        <xdr:cNvPr id="19" name="image10.jpg">
          <a:extLst>
            <a:ext uri="{FF2B5EF4-FFF2-40B4-BE49-F238E27FC236}">
              <a16:creationId xmlns:a16="http://schemas.microsoft.com/office/drawing/2014/main" xmlns="" id="{00000000-0008-0000-07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35" y="77816075"/>
          <a:ext cx="952500" cy="90487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48260</xdr:colOff>
      <xdr:row>324</xdr:row>
      <xdr:rowOff>47625</xdr:rowOff>
    </xdr:from>
    <xdr:ext cx="895350" cy="933450"/>
    <xdr:pic>
      <xdr:nvPicPr>
        <xdr:cNvPr id="20" name="image10.jpg">
          <a:extLst>
            <a:ext uri="{FF2B5EF4-FFF2-40B4-BE49-F238E27FC236}">
              <a16:creationId xmlns:a16="http://schemas.microsoft.com/office/drawing/2014/main" xmlns="" id="{00000000-0008-0000-07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48260" y="82343625"/>
          <a:ext cx="895350" cy="9334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19685</xdr:colOff>
      <xdr:row>343</xdr:row>
      <xdr:rowOff>123825</xdr:rowOff>
    </xdr:from>
    <xdr:ext cx="923925" cy="838200"/>
    <xdr:pic>
      <xdr:nvPicPr>
        <xdr:cNvPr id="21" name="image10.jpg">
          <a:extLst>
            <a:ext uri="{FF2B5EF4-FFF2-40B4-BE49-F238E27FC236}">
              <a16:creationId xmlns:a16="http://schemas.microsoft.com/office/drawing/2014/main" xmlns="" id="{00000000-0008-0000-07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9685" y="87245825"/>
          <a:ext cx="923925" cy="83820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29210</xdr:colOff>
      <xdr:row>361</xdr:row>
      <xdr:rowOff>47625</xdr:rowOff>
    </xdr:from>
    <xdr:ext cx="895350" cy="866775"/>
    <xdr:pic>
      <xdr:nvPicPr>
        <xdr:cNvPr id="22" name="image10.jpg">
          <a:extLst>
            <a:ext uri="{FF2B5EF4-FFF2-40B4-BE49-F238E27FC236}">
              <a16:creationId xmlns:a16="http://schemas.microsoft.com/office/drawing/2014/main" xmlns="" id="{00000000-0008-0000-07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29210" y="91741625"/>
          <a:ext cx="895350" cy="8667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0</xdr:col>
      <xdr:colOff>828675</xdr:colOff>
      <xdr:row>3</xdr:row>
      <xdr:rowOff>156845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A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" y="0"/>
          <a:ext cx="771525" cy="842645"/>
        </a:xfrm>
        <a:prstGeom prst="rect">
          <a:avLst/>
        </a:prstGeom>
        <a:noFill/>
      </xdr:spPr>
    </xdr:pic>
    <xdr:clientData/>
  </xdr:twoCellAnchor>
  <xdr:oneCellAnchor>
    <xdr:from>
      <xdr:col>0</xdr:col>
      <xdr:colOff>47625</xdr:colOff>
      <xdr:row>47</xdr:row>
      <xdr:rowOff>161925</xdr:rowOff>
    </xdr:from>
    <xdr:ext cx="981075" cy="914399"/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A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1382375"/>
          <a:ext cx="981075" cy="914399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57150</xdr:colOff>
      <xdr:row>96</xdr:row>
      <xdr:rowOff>0</xdr:rowOff>
    </xdr:from>
    <xdr:to>
      <xdr:col>0</xdr:col>
      <xdr:colOff>828675</xdr:colOff>
      <xdr:row>99</xdr:row>
      <xdr:rowOff>156845</xdr:rowOff>
    </xdr:to>
    <xdr:pic>
      <xdr:nvPicPr>
        <xdr:cNvPr id="74" name="Picture 73">
          <a:extLst>
            <a:ext uri="{FF2B5EF4-FFF2-40B4-BE49-F238E27FC236}">
              <a16:creationId xmlns:a16="http://schemas.microsoft.com/office/drawing/2014/main" xmlns="" id="{00000000-0008-0000-0A00-00004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" y="0"/>
          <a:ext cx="771525" cy="842645"/>
        </a:xfrm>
        <a:prstGeom prst="rect">
          <a:avLst/>
        </a:prstGeom>
        <a:noFill/>
      </xdr:spPr>
    </xdr:pic>
    <xdr:clientData/>
  </xdr:twoCellAnchor>
  <xdr:oneCellAnchor>
    <xdr:from>
      <xdr:col>0</xdr:col>
      <xdr:colOff>47625</xdr:colOff>
      <xdr:row>143</xdr:row>
      <xdr:rowOff>161925</xdr:rowOff>
    </xdr:from>
    <xdr:ext cx="981075" cy="914399"/>
    <xdr:pic>
      <xdr:nvPicPr>
        <xdr:cNvPr id="75" name="Picture 74">
          <a:extLst>
            <a:ext uri="{FF2B5EF4-FFF2-40B4-BE49-F238E27FC236}">
              <a16:creationId xmlns:a16="http://schemas.microsoft.com/office/drawing/2014/main" xmlns="" id="{00000000-0008-0000-0A00-00004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1382375"/>
          <a:ext cx="981075" cy="914399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57150</xdr:colOff>
      <xdr:row>192</xdr:row>
      <xdr:rowOff>0</xdr:rowOff>
    </xdr:from>
    <xdr:to>
      <xdr:col>0</xdr:col>
      <xdr:colOff>828675</xdr:colOff>
      <xdr:row>195</xdr:row>
      <xdr:rowOff>156845</xdr:rowOff>
    </xdr:to>
    <xdr:pic>
      <xdr:nvPicPr>
        <xdr:cNvPr id="76" name="Picture 75">
          <a:extLst>
            <a:ext uri="{FF2B5EF4-FFF2-40B4-BE49-F238E27FC236}">
              <a16:creationId xmlns:a16="http://schemas.microsoft.com/office/drawing/2014/main" xmlns="" id="{00000000-0008-0000-0A00-00004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" y="0"/>
          <a:ext cx="771525" cy="842645"/>
        </a:xfrm>
        <a:prstGeom prst="rect">
          <a:avLst/>
        </a:prstGeom>
        <a:noFill/>
      </xdr:spPr>
    </xdr:pic>
    <xdr:clientData/>
  </xdr:twoCellAnchor>
  <xdr:oneCellAnchor>
    <xdr:from>
      <xdr:col>0</xdr:col>
      <xdr:colOff>47625</xdr:colOff>
      <xdr:row>239</xdr:row>
      <xdr:rowOff>161925</xdr:rowOff>
    </xdr:from>
    <xdr:ext cx="981075" cy="914399"/>
    <xdr:pic>
      <xdr:nvPicPr>
        <xdr:cNvPr id="77" name="Picture 76">
          <a:extLst>
            <a:ext uri="{FF2B5EF4-FFF2-40B4-BE49-F238E27FC236}">
              <a16:creationId xmlns:a16="http://schemas.microsoft.com/office/drawing/2014/main" xmlns="" id="{00000000-0008-0000-0A00-00004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1382375"/>
          <a:ext cx="981075" cy="914399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57150</xdr:colOff>
      <xdr:row>288</xdr:row>
      <xdr:rowOff>0</xdr:rowOff>
    </xdr:from>
    <xdr:to>
      <xdr:col>0</xdr:col>
      <xdr:colOff>828675</xdr:colOff>
      <xdr:row>291</xdr:row>
      <xdr:rowOff>156845</xdr:rowOff>
    </xdr:to>
    <xdr:pic>
      <xdr:nvPicPr>
        <xdr:cNvPr id="78" name="Picture 77">
          <a:extLst>
            <a:ext uri="{FF2B5EF4-FFF2-40B4-BE49-F238E27FC236}">
              <a16:creationId xmlns:a16="http://schemas.microsoft.com/office/drawing/2014/main" xmlns="" id="{00000000-0008-0000-0A00-00004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" y="0"/>
          <a:ext cx="771525" cy="842645"/>
        </a:xfrm>
        <a:prstGeom prst="rect">
          <a:avLst/>
        </a:prstGeom>
        <a:noFill/>
      </xdr:spPr>
    </xdr:pic>
    <xdr:clientData/>
  </xdr:twoCellAnchor>
  <xdr:oneCellAnchor>
    <xdr:from>
      <xdr:col>0</xdr:col>
      <xdr:colOff>47625</xdr:colOff>
      <xdr:row>335</xdr:row>
      <xdr:rowOff>161925</xdr:rowOff>
    </xdr:from>
    <xdr:ext cx="981075" cy="914399"/>
    <xdr:pic>
      <xdr:nvPicPr>
        <xdr:cNvPr id="79" name="Picture 78">
          <a:extLst>
            <a:ext uri="{FF2B5EF4-FFF2-40B4-BE49-F238E27FC236}">
              <a16:creationId xmlns:a16="http://schemas.microsoft.com/office/drawing/2014/main" xmlns="" id="{00000000-0008-0000-0A00-00004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1382375"/>
          <a:ext cx="981075" cy="914399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57150</xdr:colOff>
      <xdr:row>384</xdr:row>
      <xdr:rowOff>0</xdr:rowOff>
    </xdr:from>
    <xdr:to>
      <xdr:col>0</xdr:col>
      <xdr:colOff>828675</xdr:colOff>
      <xdr:row>387</xdr:row>
      <xdr:rowOff>156845</xdr:rowOff>
    </xdr:to>
    <xdr:pic>
      <xdr:nvPicPr>
        <xdr:cNvPr id="80" name="Picture 79">
          <a:extLst>
            <a:ext uri="{FF2B5EF4-FFF2-40B4-BE49-F238E27FC236}">
              <a16:creationId xmlns:a16="http://schemas.microsoft.com/office/drawing/2014/main" xmlns="" id="{00000000-0008-0000-0A00-00005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" y="0"/>
          <a:ext cx="771525" cy="842645"/>
        </a:xfrm>
        <a:prstGeom prst="rect">
          <a:avLst/>
        </a:prstGeom>
        <a:noFill/>
      </xdr:spPr>
    </xdr:pic>
    <xdr:clientData/>
  </xdr:twoCellAnchor>
  <xdr:oneCellAnchor>
    <xdr:from>
      <xdr:col>0</xdr:col>
      <xdr:colOff>47625</xdr:colOff>
      <xdr:row>431</xdr:row>
      <xdr:rowOff>161925</xdr:rowOff>
    </xdr:from>
    <xdr:ext cx="981075" cy="914399"/>
    <xdr:pic>
      <xdr:nvPicPr>
        <xdr:cNvPr id="81" name="Picture 80">
          <a:extLst>
            <a:ext uri="{FF2B5EF4-FFF2-40B4-BE49-F238E27FC236}">
              <a16:creationId xmlns:a16="http://schemas.microsoft.com/office/drawing/2014/main" xmlns="" id="{00000000-0008-0000-0A00-00005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1382375"/>
          <a:ext cx="981075" cy="914399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57150</xdr:colOff>
      <xdr:row>480</xdr:row>
      <xdr:rowOff>0</xdr:rowOff>
    </xdr:from>
    <xdr:to>
      <xdr:col>0</xdr:col>
      <xdr:colOff>828675</xdr:colOff>
      <xdr:row>483</xdr:row>
      <xdr:rowOff>156845</xdr:rowOff>
    </xdr:to>
    <xdr:pic>
      <xdr:nvPicPr>
        <xdr:cNvPr id="82" name="Picture 81">
          <a:extLst>
            <a:ext uri="{FF2B5EF4-FFF2-40B4-BE49-F238E27FC236}">
              <a16:creationId xmlns:a16="http://schemas.microsoft.com/office/drawing/2014/main" xmlns="" id="{00000000-0008-0000-0A00-00005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" y="0"/>
          <a:ext cx="771525" cy="842645"/>
        </a:xfrm>
        <a:prstGeom prst="rect">
          <a:avLst/>
        </a:prstGeom>
        <a:noFill/>
      </xdr:spPr>
    </xdr:pic>
    <xdr:clientData/>
  </xdr:twoCellAnchor>
  <xdr:oneCellAnchor>
    <xdr:from>
      <xdr:col>0</xdr:col>
      <xdr:colOff>47625</xdr:colOff>
      <xdr:row>527</xdr:row>
      <xdr:rowOff>161925</xdr:rowOff>
    </xdr:from>
    <xdr:ext cx="981075" cy="914399"/>
    <xdr:pic>
      <xdr:nvPicPr>
        <xdr:cNvPr id="83" name="Picture 82">
          <a:extLst>
            <a:ext uri="{FF2B5EF4-FFF2-40B4-BE49-F238E27FC236}">
              <a16:creationId xmlns:a16="http://schemas.microsoft.com/office/drawing/2014/main" xmlns="" id="{00000000-0008-0000-0A00-00005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1382375"/>
          <a:ext cx="981075" cy="914399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57150</xdr:colOff>
      <xdr:row>576</xdr:row>
      <xdr:rowOff>0</xdr:rowOff>
    </xdr:from>
    <xdr:to>
      <xdr:col>0</xdr:col>
      <xdr:colOff>828675</xdr:colOff>
      <xdr:row>579</xdr:row>
      <xdr:rowOff>156845</xdr:rowOff>
    </xdr:to>
    <xdr:pic>
      <xdr:nvPicPr>
        <xdr:cNvPr id="84" name="Picture 83">
          <a:extLst>
            <a:ext uri="{FF2B5EF4-FFF2-40B4-BE49-F238E27FC236}">
              <a16:creationId xmlns:a16="http://schemas.microsoft.com/office/drawing/2014/main" xmlns="" id="{00000000-0008-0000-0A00-00005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" y="0"/>
          <a:ext cx="771525" cy="842645"/>
        </a:xfrm>
        <a:prstGeom prst="rect">
          <a:avLst/>
        </a:prstGeom>
        <a:noFill/>
      </xdr:spPr>
    </xdr:pic>
    <xdr:clientData/>
  </xdr:twoCellAnchor>
  <xdr:oneCellAnchor>
    <xdr:from>
      <xdr:col>0</xdr:col>
      <xdr:colOff>47625</xdr:colOff>
      <xdr:row>623</xdr:row>
      <xdr:rowOff>161925</xdr:rowOff>
    </xdr:from>
    <xdr:ext cx="981075" cy="914399"/>
    <xdr:pic>
      <xdr:nvPicPr>
        <xdr:cNvPr id="85" name="Picture 84">
          <a:extLst>
            <a:ext uri="{FF2B5EF4-FFF2-40B4-BE49-F238E27FC236}">
              <a16:creationId xmlns:a16="http://schemas.microsoft.com/office/drawing/2014/main" xmlns="" id="{00000000-0008-0000-0A00-00005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1382375"/>
          <a:ext cx="981075" cy="914399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57150</xdr:colOff>
      <xdr:row>672</xdr:row>
      <xdr:rowOff>0</xdr:rowOff>
    </xdr:from>
    <xdr:to>
      <xdr:col>0</xdr:col>
      <xdr:colOff>828675</xdr:colOff>
      <xdr:row>675</xdr:row>
      <xdr:rowOff>156845</xdr:rowOff>
    </xdr:to>
    <xdr:pic>
      <xdr:nvPicPr>
        <xdr:cNvPr id="86" name="Picture 85">
          <a:extLst>
            <a:ext uri="{FF2B5EF4-FFF2-40B4-BE49-F238E27FC236}">
              <a16:creationId xmlns:a16="http://schemas.microsoft.com/office/drawing/2014/main" xmlns="" id="{00000000-0008-0000-0A00-00005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" y="0"/>
          <a:ext cx="771525" cy="842645"/>
        </a:xfrm>
        <a:prstGeom prst="rect">
          <a:avLst/>
        </a:prstGeom>
        <a:noFill/>
      </xdr:spPr>
    </xdr:pic>
    <xdr:clientData/>
  </xdr:twoCellAnchor>
  <xdr:oneCellAnchor>
    <xdr:from>
      <xdr:col>0</xdr:col>
      <xdr:colOff>47625</xdr:colOff>
      <xdr:row>719</xdr:row>
      <xdr:rowOff>161925</xdr:rowOff>
    </xdr:from>
    <xdr:ext cx="981075" cy="914399"/>
    <xdr:pic>
      <xdr:nvPicPr>
        <xdr:cNvPr id="87" name="Picture 86">
          <a:extLst>
            <a:ext uri="{FF2B5EF4-FFF2-40B4-BE49-F238E27FC236}">
              <a16:creationId xmlns:a16="http://schemas.microsoft.com/office/drawing/2014/main" xmlns="" id="{00000000-0008-0000-0A00-00005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1382375"/>
          <a:ext cx="981075" cy="914399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57150</xdr:colOff>
      <xdr:row>768</xdr:row>
      <xdr:rowOff>0</xdr:rowOff>
    </xdr:from>
    <xdr:to>
      <xdr:col>0</xdr:col>
      <xdr:colOff>828675</xdr:colOff>
      <xdr:row>771</xdr:row>
      <xdr:rowOff>156845</xdr:rowOff>
    </xdr:to>
    <xdr:pic>
      <xdr:nvPicPr>
        <xdr:cNvPr id="88" name="Picture 87">
          <a:extLst>
            <a:ext uri="{FF2B5EF4-FFF2-40B4-BE49-F238E27FC236}">
              <a16:creationId xmlns:a16="http://schemas.microsoft.com/office/drawing/2014/main" xmlns="" id="{00000000-0008-0000-0A00-00005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" y="0"/>
          <a:ext cx="771525" cy="842645"/>
        </a:xfrm>
        <a:prstGeom prst="rect">
          <a:avLst/>
        </a:prstGeom>
        <a:noFill/>
      </xdr:spPr>
    </xdr:pic>
    <xdr:clientData/>
  </xdr:twoCellAnchor>
  <xdr:oneCellAnchor>
    <xdr:from>
      <xdr:col>0</xdr:col>
      <xdr:colOff>47625</xdr:colOff>
      <xdr:row>815</xdr:row>
      <xdr:rowOff>161925</xdr:rowOff>
    </xdr:from>
    <xdr:ext cx="981075" cy="914399"/>
    <xdr:pic>
      <xdr:nvPicPr>
        <xdr:cNvPr id="89" name="Picture 88">
          <a:extLst>
            <a:ext uri="{FF2B5EF4-FFF2-40B4-BE49-F238E27FC236}">
              <a16:creationId xmlns:a16="http://schemas.microsoft.com/office/drawing/2014/main" xmlns="" id="{00000000-0008-0000-0A00-00005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1382375"/>
          <a:ext cx="981075" cy="914399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57150</xdr:colOff>
      <xdr:row>864</xdr:row>
      <xdr:rowOff>0</xdr:rowOff>
    </xdr:from>
    <xdr:to>
      <xdr:col>0</xdr:col>
      <xdr:colOff>828675</xdr:colOff>
      <xdr:row>867</xdr:row>
      <xdr:rowOff>156845</xdr:rowOff>
    </xdr:to>
    <xdr:pic>
      <xdr:nvPicPr>
        <xdr:cNvPr id="90" name="Picture 89">
          <a:extLst>
            <a:ext uri="{FF2B5EF4-FFF2-40B4-BE49-F238E27FC236}">
              <a16:creationId xmlns:a16="http://schemas.microsoft.com/office/drawing/2014/main" xmlns="" id="{00000000-0008-0000-0A00-00005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" y="0"/>
          <a:ext cx="771525" cy="842645"/>
        </a:xfrm>
        <a:prstGeom prst="rect">
          <a:avLst/>
        </a:prstGeom>
        <a:noFill/>
      </xdr:spPr>
    </xdr:pic>
    <xdr:clientData/>
  </xdr:twoCellAnchor>
  <xdr:oneCellAnchor>
    <xdr:from>
      <xdr:col>0</xdr:col>
      <xdr:colOff>47625</xdr:colOff>
      <xdr:row>911</xdr:row>
      <xdr:rowOff>161925</xdr:rowOff>
    </xdr:from>
    <xdr:ext cx="981075" cy="914399"/>
    <xdr:pic>
      <xdr:nvPicPr>
        <xdr:cNvPr id="91" name="Picture 90">
          <a:extLst>
            <a:ext uri="{FF2B5EF4-FFF2-40B4-BE49-F238E27FC236}">
              <a16:creationId xmlns:a16="http://schemas.microsoft.com/office/drawing/2014/main" xmlns="" id="{00000000-0008-0000-0A00-00005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1382375"/>
          <a:ext cx="981075" cy="914399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57150</xdr:colOff>
      <xdr:row>960</xdr:row>
      <xdr:rowOff>0</xdr:rowOff>
    </xdr:from>
    <xdr:to>
      <xdr:col>0</xdr:col>
      <xdr:colOff>828675</xdr:colOff>
      <xdr:row>963</xdr:row>
      <xdr:rowOff>156845</xdr:rowOff>
    </xdr:to>
    <xdr:pic>
      <xdr:nvPicPr>
        <xdr:cNvPr id="92" name="Picture 91">
          <a:extLst>
            <a:ext uri="{FF2B5EF4-FFF2-40B4-BE49-F238E27FC236}">
              <a16:creationId xmlns:a16="http://schemas.microsoft.com/office/drawing/2014/main" xmlns="" id="{00000000-0008-0000-0A00-00005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7150" y="0"/>
          <a:ext cx="771525" cy="84264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in/" TargetMode="External"/><Relationship Id="rId13" Type="http://schemas.openxmlformats.org/officeDocument/2006/relationships/hyperlink" Target="http://www.kcgurukulschool.in/" TargetMode="External"/><Relationship Id="rId18" Type="http://schemas.openxmlformats.org/officeDocument/2006/relationships/hyperlink" Target="http://www.kcgurukulschool.in/" TargetMode="External"/><Relationship Id="rId3" Type="http://schemas.openxmlformats.org/officeDocument/2006/relationships/hyperlink" Target="http://www.kcgurukulschool.in/" TargetMode="External"/><Relationship Id="rId21" Type="http://schemas.openxmlformats.org/officeDocument/2006/relationships/hyperlink" Target="http://www.kcgurukulschool.in/" TargetMode="External"/><Relationship Id="rId7" Type="http://schemas.openxmlformats.org/officeDocument/2006/relationships/hyperlink" Target="http://www.kcgurukulschool.in/" TargetMode="External"/><Relationship Id="rId12" Type="http://schemas.openxmlformats.org/officeDocument/2006/relationships/hyperlink" Target="http://www.kcgurukulschool.in/" TargetMode="External"/><Relationship Id="rId17" Type="http://schemas.openxmlformats.org/officeDocument/2006/relationships/hyperlink" Target="http://www.kcgurukulschool.in/" TargetMode="External"/><Relationship Id="rId2" Type="http://schemas.openxmlformats.org/officeDocument/2006/relationships/hyperlink" Target="http://www.kcgurukulschool.in/" TargetMode="External"/><Relationship Id="rId16" Type="http://schemas.openxmlformats.org/officeDocument/2006/relationships/hyperlink" Target="http://www.kcgurukulschool.in/" TargetMode="External"/><Relationship Id="rId20" Type="http://schemas.openxmlformats.org/officeDocument/2006/relationships/hyperlink" Target="http://www.kcgurukulschool.in/" TargetMode="External"/><Relationship Id="rId1" Type="http://schemas.openxmlformats.org/officeDocument/2006/relationships/hyperlink" Target="http://www.kcgurukulschool.in/" TargetMode="External"/><Relationship Id="rId6" Type="http://schemas.openxmlformats.org/officeDocument/2006/relationships/hyperlink" Target="http://www.kcgurukulschool.in/" TargetMode="External"/><Relationship Id="rId11" Type="http://schemas.openxmlformats.org/officeDocument/2006/relationships/hyperlink" Target="http://www.kcgurukulschool.in/" TargetMode="External"/><Relationship Id="rId5" Type="http://schemas.openxmlformats.org/officeDocument/2006/relationships/hyperlink" Target="http://www.kcgurukulschool.in/" TargetMode="External"/><Relationship Id="rId15" Type="http://schemas.openxmlformats.org/officeDocument/2006/relationships/hyperlink" Target="http://www.kcgurukulschool.in/" TargetMode="External"/><Relationship Id="rId23" Type="http://schemas.openxmlformats.org/officeDocument/2006/relationships/drawing" Target="../drawings/drawing4.xml"/><Relationship Id="rId10" Type="http://schemas.openxmlformats.org/officeDocument/2006/relationships/hyperlink" Target="http://www.kcgurukulschool.in/" TargetMode="External"/><Relationship Id="rId19" Type="http://schemas.openxmlformats.org/officeDocument/2006/relationships/hyperlink" Target="http://www.kcgurukulschool.in/" TargetMode="External"/><Relationship Id="rId4" Type="http://schemas.openxmlformats.org/officeDocument/2006/relationships/hyperlink" Target="http://www.kcgurukulschool.in/" TargetMode="External"/><Relationship Id="rId9" Type="http://schemas.openxmlformats.org/officeDocument/2006/relationships/hyperlink" Target="http://www.kcgurukulschool.in/" TargetMode="External"/><Relationship Id="rId14" Type="http://schemas.openxmlformats.org/officeDocument/2006/relationships/hyperlink" Target="http://www.kcgurukulschool.in/" TargetMode="External"/><Relationship Id="rId22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L23"/>
  <sheetViews>
    <sheetView topLeftCell="E1" workbookViewId="0">
      <selection activeCell="I1" sqref="I1"/>
    </sheetView>
  </sheetViews>
  <sheetFormatPr defaultColWidth="14.42578125" defaultRowHeight="15.75" customHeight="1"/>
  <cols>
    <col min="1" max="1" width="10.140625" customWidth="1"/>
  </cols>
  <sheetData>
    <row r="1" spans="1:12" ht="15.75" customHeight="1">
      <c r="A1" s="68" t="s">
        <v>0</v>
      </c>
      <c r="B1" s="69" t="s">
        <v>1</v>
      </c>
      <c r="C1" s="70" t="s">
        <v>2</v>
      </c>
      <c r="D1" s="70" t="s">
        <v>3</v>
      </c>
      <c r="E1" s="70" t="s">
        <v>4</v>
      </c>
      <c r="F1" s="70" t="s">
        <v>5</v>
      </c>
      <c r="G1" s="70" t="s">
        <v>6</v>
      </c>
      <c r="H1" s="71" t="s">
        <v>7</v>
      </c>
      <c r="I1" s="71" t="s">
        <v>8</v>
      </c>
      <c r="J1" s="98" t="s">
        <v>9</v>
      </c>
      <c r="K1" s="475" t="s">
        <v>10</v>
      </c>
      <c r="L1" s="476"/>
    </row>
    <row r="2" spans="1:12" ht="15.75" customHeight="1">
      <c r="A2" s="72"/>
      <c r="B2" s="73"/>
      <c r="C2" s="74"/>
      <c r="D2" s="74"/>
      <c r="E2" s="74"/>
      <c r="F2" s="75"/>
      <c r="G2" s="76"/>
      <c r="H2" s="77"/>
      <c r="I2" s="77"/>
      <c r="J2" s="98"/>
      <c r="K2" s="98" t="s">
        <v>11</v>
      </c>
      <c r="L2" s="98" t="s">
        <v>12</v>
      </c>
    </row>
    <row r="3" spans="1:12" ht="15.75" customHeight="1">
      <c r="A3" s="78">
        <v>1</v>
      </c>
      <c r="B3" s="26" t="s">
        <v>13</v>
      </c>
      <c r="C3" s="79">
        <v>1357</v>
      </c>
      <c r="D3" s="80"/>
      <c r="E3" s="81">
        <v>500754042640</v>
      </c>
      <c r="F3" s="82" t="s">
        <v>14</v>
      </c>
      <c r="G3" s="83" t="s">
        <v>15</v>
      </c>
      <c r="H3" s="84" t="s">
        <v>16</v>
      </c>
      <c r="I3" s="84" t="s">
        <v>17</v>
      </c>
      <c r="J3" s="99" t="s">
        <v>18</v>
      </c>
      <c r="K3" s="100">
        <v>8899167522</v>
      </c>
      <c r="L3" s="101">
        <v>9086198806</v>
      </c>
    </row>
    <row r="4" spans="1:12" ht="15.75" customHeight="1">
      <c r="A4" s="78">
        <v>2</v>
      </c>
      <c r="B4" s="27" t="s">
        <v>19</v>
      </c>
      <c r="C4" s="85">
        <v>1316</v>
      </c>
      <c r="D4" s="82"/>
      <c r="E4" s="81"/>
      <c r="F4" s="82" t="s">
        <v>14</v>
      </c>
      <c r="G4" s="83" t="s">
        <v>20</v>
      </c>
      <c r="H4" s="84" t="s">
        <v>21</v>
      </c>
      <c r="I4" s="84" t="s">
        <v>22</v>
      </c>
      <c r="J4" s="84" t="s">
        <v>23</v>
      </c>
      <c r="K4" s="100">
        <v>7006678712</v>
      </c>
      <c r="L4" s="100">
        <v>9682310697</v>
      </c>
    </row>
    <row r="5" spans="1:12" ht="15.75" customHeight="1">
      <c r="A5" s="78">
        <v>3</v>
      </c>
      <c r="B5" s="28" t="s">
        <v>24</v>
      </c>
      <c r="C5" s="86">
        <v>1491</v>
      </c>
      <c r="D5" s="82"/>
      <c r="E5" s="28"/>
      <c r="F5" s="82" t="s">
        <v>14</v>
      </c>
      <c r="G5" s="87">
        <v>42263</v>
      </c>
      <c r="H5" s="84" t="s">
        <v>25</v>
      </c>
      <c r="I5" s="84" t="s">
        <v>26</v>
      </c>
      <c r="J5" s="89" t="s">
        <v>27</v>
      </c>
      <c r="K5" s="100">
        <v>6006938527</v>
      </c>
      <c r="L5" s="100">
        <v>7889395511</v>
      </c>
    </row>
    <row r="6" spans="1:12" ht="15.75" customHeight="1">
      <c r="A6" s="78">
        <v>4</v>
      </c>
      <c r="B6" s="27" t="s">
        <v>28</v>
      </c>
      <c r="C6" s="88">
        <v>1346</v>
      </c>
      <c r="D6" s="82"/>
      <c r="E6" s="81"/>
      <c r="F6" s="82" t="s">
        <v>14</v>
      </c>
      <c r="G6" s="83" t="s">
        <v>29</v>
      </c>
      <c r="H6" s="89" t="s">
        <v>30</v>
      </c>
      <c r="I6" s="89" t="s">
        <v>31</v>
      </c>
      <c r="J6" s="84" t="s">
        <v>32</v>
      </c>
      <c r="K6" s="102">
        <v>9419183429</v>
      </c>
      <c r="L6" s="100">
        <v>9419248324</v>
      </c>
    </row>
    <row r="7" spans="1:12" ht="15.75" customHeight="1">
      <c r="A7" s="78">
        <v>5</v>
      </c>
      <c r="B7" s="27" t="s">
        <v>33</v>
      </c>
      <c r="C7" s="88">
        <v>1395</v>
      </c>
      <c r="D7" s="82"/>
      <c r="E7" s="81"/>
      <c r="F7" s="82" t="s">
        <v>14</v>
      </c>
      <c r="G7" s="83" t="s">
        <v>34</v>
      </c>
      <c r="H7" s="84" t="s">
        <v>35</v>
      </c>
      <c r="I7" s="84" t="s">
        <v>36</v>
      </c>
      <c r="J7" s="89" t="s">
        <v>37</v>
      </c>
      <c r="K7" s="100">
        <v>9419300095</v>
      </c>
      <c r="L7" s="100"/>
    </row>
    <row r="8" spans="1:12" ht="15.75" customHeight="1">
      <c r="A8" s="78">
        <v>6</v>
      </c>
      <c r="B8" s="27" t="s">
        <v>38</v>
      </c>
      <c r="C8" s="88">
        <v>1383</v>
      </c>
      <c r="D8" s="82"/>
      <c r="E8" s="90" t="s">
        <v>39</v>
      </c>
      <c r="F8" s="82" t="s">
        <v>14</v>
      </c>
      <c r="G8" s="83" t="s">
        <v>40</v>
      </c>
      <c r="H8" s="91" t="s">
        <v>41</v>
      </c>
      <c r="I8" s="91" t="s">
        <v>42</v>
      </c>
      <c r="J8" s="103" t="s">
        <v>43</v>
      </c>
      <c r="K8" s="82"/>
      <c r="L8" s="104">
        <v>7006310602</v>
      </c>
    </row>
    <row r="9" spans="1:12" ht="15.75" customHeight="1">
      <c r="A9" s="78">
        <v>7</v>
      </c>
      <c r="B9" s="27" t="s">
        <v>44</v>
      </c>
      <c r="C9" s="88">
        <v>1333</v>
      </c>
      <c r="D9" s="82"/>
      <c r="E9" s="81">
        <v>779512782437</v>
      </c>
      <c r="F9" s="82" t="s">
        <v>45</v>
      </c>
      <c r="G9" s="83" t="s">
        <v>46</v>
      </c>
      <c r="H9" s="84" t="s">
        <v>47</v>
      </c>
      <c r="I9" s="84" t="s">
        <v>48</v>
      </c>
      <c r="J9" s="84" t="s">
        <v>49</v>
      </c>
      <c r="K9" s="100">
        <v>9596819564</v>
      </c>
      <c r="L9" s="100">
        <v>7780969611</v>
      </c>
    </row>
    <row r="10" spans="1:12" ht="15.75" customHeight="1">
      <c r="A10" s="78">
        <v>8</v>
      </c>
      <c r="B10" s="27" t="s">
        <v>50</v>
      </c>
      <c r="C10" s="85">
        <v>1323</v>
      </c>
      <c r="D10" s="82"/>
      <c r="E10" s="81"/>
      <c r="F10" s="82" t="s">
        <v>14</v>
      </c>
      <c r="G10" s="83" t="s">
        <v>51</v>
      </c>
      <c r="H10" s="84" t="s">
        <v>52</v>
      </c>
      <c r="I10" s="84" t="s">
        <v>53</v>
      </c>
      <c r="J10" s="84" t="s">
        <v>54</v>
      </c>
      <c r="K10" s="100">
        <v>9999777560</v>
      </c>
      <c r="L10" s="100">
        <v>8082261968</v>
      </c>
    </row>
    <row r="11" spans="1:12" ht="15.75" customHeight="1">
      <c r="A11" s="78">
        <v>9</v>
      </c>
      <c r="B11" s="27" t="s">
        <v>55</v>
      </c>
      <c r="C11" s="85">
        <v>1388</v>
      </c>
      <c r="D11" s="82"/>
      <c r="E11" s="81"/>
      <c r="F11" s="82" t="s">
        <v>45</v>
      </c>
      <c r="G11" s="83" t="s">
        <v>56</v>
      </c>
      <c r="H11" s="84" t="s">
        <v>57</v>
      </c>
      <c r="I11" s="84" t="s">
        <v>58</v>
      </c>
      <c r="J11" s="89" t="s">
        <v>59</v>
      </c>
      <c r="K11" s="315" t="s">
        <v>60</v>
      </c>
      <c r="L11" s="100"/>
    </row>
    <row r="12" spans="1:12" ht="15.75" customHeight="1">
      <c r="A12" s="78">
        <v>10</v>
      </c>
      <c r="B12" s="28" t="s">
        <v>61</v>
      </c>
      <c r="C12" s="86">
        <v>1545</v>
      </c>
      <c r="D12" s="82"/>
      <c r="E12" s="28"/>
      <c r="F12" s="82" t="s">
        <v>14</v>
      </c>
      <c r="G12" s="87">
        <v>42071</v>
      </c>
      <c r="H12" s="84" t="s">
        <v>62</v>
      </c>
      <c r="I12" s="84" t="s">
        <v>63</v>
      </c>
      <c r="J12" s="89" t="s">
        <v>64</v>
      </c>
      <c r="K12" s="100">
        <v>8082914366</v>
      </c>
      <c r="L12" s="100">
        <v>9797444729</v>
      </c>
    </row>
    <row r="13" spans="1:12" ht="15.75" customHeight="1">
      <c r="A13" s="78">
        <v>11</v>
      </c>
      <c r="B13" s="27" t="s">
        <v>65</v>
      </c>
      <c r="C13" s="85">
        <v>1387</v>
      </c>
      <c r="D13" s="82"/>
      <c r="E13" s="84"/>
      <c r="F13" s="82" t="s">
        <v>45</v>
      </c>
      <c r="G13" s="83" t="s">
        <v>66</v>
      </c>
      <c r="H13" s="84" t="s">
        <v>67</v>
      </c>
      <c r="I13" s="84" t="s">
        <v>68</v>
      </c>
      <c r="J13" s="89" t="s">
        <v>69</v>
      </c>
      <c r="K13" s="100">
        <v>8059598579</v>
      </c>
      <c r="L13" s="100"/>
    </row>
    <row r="14" spans="1:12" ht="15.75" customHeight="1">
      <c r="A14" s="78">
        <v>12</v>
      </c>
      <c r="B14" s="27" t="s">
        <v>70</v>
      </c>
      <c r="C14" s="85">
        <v>1427</v>
      </c>
      <c r="D14" s="82"/>
      <c r="E14" s="81"/>
      <c r="F14" s="82" t="s">
        <v>45</v>
      </c>
      <c r="G14" s="83" t="s">
        <v>71</v>
      </c>
      <c r="H14" s="84" t="s">
        <v>72</v>
      </c>
      <c r="I14" s="84" t="s">
        <v>73</v>
      </c>
      <c r="J14" s="89" t="s">
        <v>74</v>
      </c>
      <c r="K14" s="100">
        <v>9871913838</v>
      </c>
      <c r="L14" s="100">
        <v>6006742949</v>
      </c>
    </row>
    <row r="15" spans="1:12" ht="15.75" customHeight="1">
      <c r="A15" s="78">
        <v>13</v>
      </c>
      <c r="B15" s="27" t="s">
        <v>75</v>
      </c>
      <c r="C15" s="85">
        <v>1450</v>
      </c>
      <c r="D15" s="82"/>
      <c r="E15" s="81"/>
      <c r="F15" s="82" t="s">
        <v>76</v>
      </c>
      <c r="G15" s="83" t="s">
        <v>77</v>
      </c>
      <c r="H15" s="84" t="s">
        <v>78</v>
      </c>
      <c r="I15" s="84" t="s">
        <v>79</v>
      </c>
      <c r="J15" s="89" t="s">
        <v>80</v>
      </c>
      <c r="K15" s="100">
        <v>9622297957</v>
      </c>
      <c r="L15" s="100">
        <v>9086110470</v>
      </c>
    </row>
    <row r="16" spans="1:12" ht="15.75" customHeight="1">
      <c r="A16" s="78">
        <v>14</v>
      </c>
      <c r="B16" s="30" t="s">
        <v>81</v>
      </c>
      <c r="C16" s="92">
        <v>1356</v>
      </c>
      <c r="D16" s="82"/>
      <c r="E16" s="81">
        <v>390928680146</v>
      </c>
      <c r="F16" s="82" t="s">
        <v>45</v>
      </c>
      <c r="G16" s="83" t="s">
        <v>82</v>
      </c>
      <c r="H16" s="84" t="s">
        <v>83</v>
      </c>
      <c r="I16" s="84" t="s">
        <v>84</v>
      </c>
      <c r="J16" s="89" t="s">
        <v>18</v>
      </c>
      <c r="K16" s="100">
        <v>9858117744</v>
      </c>
      <c r="L16" s="100">
        <v>8082407884</v>
      </c>
    </row>
    <row r="17" spans="1:12" ht="15.75" customHeight="1">
      <c r="A17" s="78">
        <v>15</v>
      </c>
      <c r="B17" s="31" t="s">
        <v>85</v>
      </c>
      <c r="C17" s="79">
        <v>1348</v>
      </c>
      <c r="D17" s="93"/>
      <c r="E17" s="81"/>
      <c r="F17" s="82" t="s">
        <v>14</v>
      </c>
      <c r="G17" s="83" t="s">
        <v>86</v>
      </c>
      <c r="H17" s="84" t="s">
        <v>87</v>
      </c>
      <c r="I17" s="84" t="s">
        <v>88</v>
      </c>
      <c r="J17" s="99" t="s">
        <v>89</v>
      </c>
      <c r="K17" s="100">
        <v>9419637489</v>
      </c>
      <c r="L17" s="101">
        <v>9149477177</v>
      </c>
    </row>
    <row r="18" spans="1:12" ht="15.75" customHeight="1">
      <c r="A18" s="78">
        <v>16</v>
      </c>
      <c r="B18" s="28" t="s">
        <v>90</v>
      </c>
      <c r="C18" s="86">
        <v>1549</v>
      </c>
      <c r="D18" s="82"/>
      <c r="E18" s="28"/>
      <c r="F18" s="82" t="s">
        <v>14</v>
      </c>
      <c r="G18" s="87">
        <v>42307</v>
      </c>
      <c r="H18" s="84" t="s">
        <v>91</v>
      </c>
      <c r="I18" s="84" t="s">
        <v>92</v>
      </c>
      <c r="J18" s="89" t="s">
        <v>93</v>
      </c>
      <c r="K18" s="100">
        <v>9070656777</v>
      </c>
      <c r="L18" s="100">
        <v>7006279488</v>
      </c>
    </row>
    <row r="19" spans="1:12" ht="15.75" customHeight="1">
      <c r="A19" s="78">
        <v>17</v>
      </c>
      <c r="B19" s="27" t="s">
        <v>94</v>
      </c>
      <c r="C19" s="94">
        <v>1318</v>
      </c>
      <c r="D19" s="82"/>
      <c r="E19" s="81"/>
      <c r="F19" s="82" t="s">
        <v>45</v>
      </c>
      <c r="G19" s="83" t="s">
        <v>95</v>
      </c>
      <c r="H19" s="84" t="s">
        <v>96</v>
      </c>
      <c r="I19" s="84" t="s">
        <v>97</v>
      </c>
      <c r="J19" s="84" t="s">
        <v>98</v>
      </c>
      <c r="K19" s="100">
        <v>7051079277</v>
      </c>
      <c r="L19" s="100">
        <v>8493039032</v>
      </c>
    </row>
    <row r="20" spans="1:12" ht="15.75" customHeight="1">
      <c r="A20" s="78">
        <v>18</v>
      </c>
      <c r="B20" s="30" t="s">
        <v>99</v>
      </c>
      <c r="C20" s="92">
        <v>1337</v>
      </c>
      <c r="D20" s="82"/>
      <c r="E20" s="81"/>
      <c r="F20" s="82" t="s">
        <v>14</v>
      </c>
      <c r="G20" s="83" t="s">
        <v>100</v>
      </c>
      <c r="H20" s="84" t="s">
        <v>101</v>
      </c>
      <c r="I20" s="84" t="s">
        <v>102</v>
      </c>
      <c r="J20" s="84" t="s">
        <v>103</v>
      </c>
      <c r="K20" s="100">
        <v>9906364411</v>
      </c>
      <c r="L20" s="100">
        <v>7006291861</v>
      </c>
    </row>
    <row r="21" spans="1:12" ht="15.75" customHeight="1">
      <c r="A21" s="78">
        <v>19</v>
      </c>
      <c r="B21" s="30" t="s">
        <v>104</v>
      </c>
      <c r="C21" s="92">
        <v>1370</v>
      </c>
      <c r="D21" s="82"/>
      <c r="E21" s="95">
        <v>958543320925</v>
      </c>
      <c r="F21" s="82" t="s">
        <v>45</v>
      </c>
      <c r="G21" s="83" t="s">
        <v>105</v>
      </c>
      <c r="H21" s="89" t="s">
        <v>106</v>
      </c>
      <c r="I21" s="84" t="s">
        <v>107</v>
      </c>
      <c r="J21" s="89" t="s">
        <v>108</v>
      </c>
      <c r="K21" s="100">
        <v>9797362043</v>
      </c>
      <c r="L21" s="100">
        <v>7051493043</v>
      </c>
    </row>
    <row r="22" spans="1:12" ht="15.75" customHeight="1">
      <c r="A22" s="78">
        <v>20</v>
      </c>
      <c r="B22" s="32" t="s">
        <v>109</v>
      </c>
      <c r="C22" s="96">
        <v>1319</v>
      </c>
      <c r="D22" s="82"/>
      <c r="E22" s="81">
        <v>682429135652</v>
      </c>
      <c r="F22" s="82" t="s">
        <v>45</v>
      </c>
      <c r="G22" s="97" t="s">
        <v>110</v>
      </c>
      <c r="H22" s="84" t="s">
        <v>111</v>
      </c>
      <c r="I22" s="84" t="s">
        <v>112</v>
      </c>
      <c r="J22" s="84" t="s">
        <v>98</v>
      </c>
      <c r="K22" s="100">
        <v>9596951526</v>
      </c>
      <c r="L22" s="100">
        <v>7051764917</v>
      </c>
    </row>
    <row r="23" spans="1:12" ht="15.75" customHeight="1">
      <c r="A23" s="78">
        <v>21</v>
      </c>
      <c r="B23" s="28" t="s">
        <v>113</v>
      </c>
      <c r="C23" s="86">
        <v>1347</v>
      </c>
      <c r="D23" s="82"/>
      <c r="E23" s="81">
        <v>409573121021</v>
      </c>
      <c r="F23" s="82" t="s">
        <v>14</v>
      </c>
      <c r="G23" s="97" t="s">
        <v>114</v>
      </c>
      <c r="H23" s="84" t="s">
        <v>115</v>
      </c>
      <c r="I23" s="84" t="s">
        <v>116</v>
      </c>
      <c r="J23" s="89" t="s">
        <v>117</v>
      </c>
      <c r="K23" s="100">
        <v>9469232668</v>
      </c>
      <c r="L23" s="100">
        <v>9469745472</v>
      </c>
    </row>
  </sheetData>
  <mergeCells count="1">
    <mergeCell ref="K1:L1"/>
  </mergeCells>
  <conditionalFormatting sqref="F3:F4 H3:L4">
    <cfRule type="cellIs" dxfId="4" priority="1" operator="equal">
      <formula>"M,GEN"</formula>
    </cfRule>
  </conditionalFormatting>
  <conditionalFormatting sqref="F4 H4:L4 F6:F11 H6:L11">
    <cfRule type="containsText" dxfId="3" priority="2" operator="containsText" text="M,GEN">
      <formula>NOT(ISERROR(SEARCH("M,GEN",F4)))</formula>
    </cfRule>
  </conditionalFormatting>
  <conditionalFormatting sqref="F6:F11 H6:L11">
    <cfRule type="cellIs" dxfId="2" priority="3" operator="equal">
      <formula>"M,GEN"</formula>
    </cfRule>
  </conditionalFormatting>
  <dataValidations count="4">
    <dataValidation allowBlank="1" showInputMessage="1" showErrorMessage="1" promptTitle="NAME" prompt="ENTER NAME IN CAPITAL LETTERS" sqref="C5 C12 C18 C23 B1:B2"/>
    <dataValidation allowBlank="1" showInputMessage="1" showErrorMessage="1" promptTitle="DATE FORMAT" prompt="DD/MM/YYYY" sqref="G5 G12 G18"/>
    <dataValidation type="list" allowBlank="1" showInputMessage="1" showErrorMessage="1" sqref="F3:F23">
      <formula1>"M,F"</formula1>
    </dataValidation>
    <dataValidation allowBlank="1" showInputMessage="1" showErrorMessage="1" error="ENTER CORRECT DATE" promptTitle="DOB" prompt="ENTER DOB AS DD/MM/YYYY" sqref="G16:G17 G20:G23"/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60"/>
  <sheetViews>
    <sheetView topLeftCell="A769" zoomScaleNormal="100" workbookViewId="0">
      <selection activeCell="P775" sqref="P775"/>
    </sheetView>
  </sheetViews>
  <sheetFormatPr defaultColWidth="9.140625" defaultRowHeight="18" customHeight="1"/>
  <cols>
    <col min="1" max="1" width="17.28515625" customWidth="1"/>
    <col min="2" max="2" width="7.28515625" customWidth="1"/>
    <col min="3" max="3" width="9.42578125" customWidth="1"/>
    <col min="4" max="4" width="12" customWidth="1"/>
    <col min="5" max="8" width="7.28515625" customWidth="1"/>
    <col min="9" max="9" width="12.28515625" customWidth="1"/>
    <col min="10" max="10" width="9.140625" customWidth="1"/>
    <col min="11" max="11" width="8.5703125" customWidth="1"/>
    <col min="12" max="12" width="8.28515625" customWidth="1"/>
    <col min="13" max="13" width="9.28515625" customWidth="1"/>
  </cols>
  <sheetData>
    <row r="1" spans="1:13" ht="18" customHeight="1">
      <c r="A1" s="105"/>
      <c r="B1" s="647" t="s">
        <v>227</v>
      </c>
      <c r="C1" s="647"/>
      <c r="D1" s="647"/>
      <c r="E1" s="647"/>
      <c r="F1" s="647"/>
      <c r="G1" s="647"/>
      <c r="H1" s="647"/>
      <c r="I1" s="656"/>
      <c r="J1" s="646" t="s">
        <v>228</v>
      </c>
      <c r="K1" s="647"/>
      <c r="L1" s="647"/>
      <c r="M1" s="648"/>
    </row>
    <row r="2" spans="1:13" ht="18" customHeight="1">
      <c r="A2" s="649" t="s">
        <v>229</v>
      </c>
      <c r="B2" s="650"/>
      <c r="C2" s="650"/>
      <c r="D2" s="650"/>
      <c r="E2" s="650"/>
      <c r="F2" s="650"/>
      <c r="G2" s="650"/>
      <c r="H2" s="650"/>
      <c r="I2" s="650"/>
      <c r="J2" s="650"/>
      <c r="K2" s="650"/>
      <c r="L2" s="650"/>
      <c r="M2" s="651"/>
    </row>
    <row r="3" spans="1:13" ht="18" customHeight="1">
      <c r="A3" s="106"/>
      <c r="B3" s="652" t="s">
        <v>230</v>
      </c>
      <c r="C3" s="652"/>
      <c r="D3" s="652"/>
      <c r="E3" s="653"/>
      <c r="F3" s="107" t="s">
        <v>231</v>
      </c>
      <c r="G3" s="107"/>
      <c r="H3" s="640" t="s">
        <v>232</v>
      </c>
      <c r="I3" s="641"/>
      <c r="J3" s="642"/>
      <c r="K3" s="109" t="s">
        <v>233</v>
      </c>
      <c r="L3" s="110"/>
      <c r="M3" s="111"/>
    </row>
    <row r="4" spans="1:13" ht="18" customHeight="1">
      <c r="A4" s="654" t="s">
        <v>439</v>
      </c>
      <c r="B4" s="641"/>
      <c r="C4" s="641"/>
      <c r="D4" s="641"/>
      <c r="E4" s="641"/>
      <c r="F4" s="641"/>
      <c r="G4" s="641"/>
      <c r="H4" s="641"/>
      <c r="I4" s="641"/>
      <c r="J4" s="641"/>
      <c r="K4" s="641"/>
      <c r="L4" s="641"/>
      <c r="M4" s="655"/>
    </row>
    <row r="5" spans="1:13" ht="18" customHeight="1">
      <c r="A5" s="643" t="s">
        <v>234</v>
      </c>
      <c r="B5" s="644"/>
      <c r="C5" s="644"/>
      <c r="D5" s="644"/>
      <c r="E5" s="644"/>
      <c r="F5" s="644"/>
      <c r="G5" s="644"/>
      <c r="H5" s="644"/>
      <c r="I5" s="644"/>
      <c r="J5" s="644"/>
      <c r="K5" s="644"/>
      <c r="L5" s="644"/>
      <c r="M5" s="666"/>
    </row>
    <row r="6" spans="1:13" ht="18" customHeight="1">
      <c r="A6" s="638" t="s">
        <v>235</v>
      </c>
      <c r="B6" s="639"/>
      <c r="C6" s="659" t="s">
        <v>430</v>
      </c>
      <c r="D6" s="660"/>
      <c r="E6" s="660"/>
      <c r="F6" s="660"/>
      <c r="G6" s="661"/>
      <c r="H6" s="112" t="s">
        <v>236</v>
      </c>
      <c r="I6" s="113"/>
      <c r="J6" s="657">
        <v>1</v>
      </c>
      <c r="K6" s="657"/>
      <c r="L6" s="657"/>
      <c r="M6" s="658"/>
    </row>
    <row r="7" spans="1:13" ht="18" customHeight="1">
      <c r="A7" s="638" t="s">
        <v>237</v>
      </c>
      <c r="B7" s="639"/>
      <c r="C7" s="659" t="s">
        <v>139</v>
      </c>
      <c r="D7" s="660"/>
      <c r="E7" s="660"/>
      <c r="F7" s="660"/>
      <c r="G7" s="661"/>
      <c r="H7" s="112" t="s">
        <v>238</v>
      </c>
      <c r="I7" s="113"/>
      <c r="J7" s="662">
        <v>1357</v>
      </c>
      <c r="K7" s="663"/>
      <c r="L7" s="663"/>
      <c r="M7" s="664"/>
    </row>
    <row r="8" spans="1:13" ht="18" customHeight="1">
      <c r="A8" s="638" t="s">
        <v>239</v>
      </c>
      <c r="B8" s="639"/>
      <c r="C8" s="665" t="s">
        <v>15</v>
      </c>
      <c r="D8" s="660"/>
      <c r="E8" s="660"/>
      <c r="F8" s="660"/>
      <c r="G8" s="661"/>
      <c r="H8" s="112" t="s">
        <v>240</v>
      </c>
      <c r="I8" s="113"/>
      <c r="J8" s="657">
        <v>8899167522</v>
      </c>
      <c r="K8" s="657"/>
      <c r="L8" s="657"/>
      <c r="M8" s="658"/>
    </row>
    <row r="9" spans="1:13" ht="18" customHeight="1">
      <c r="A9" s="638" t="s">
        <v>241</v>
      </c>
      <c r="B9" s="639"/>
      <c r="C9" s="659" t="s">
        <v>328</v>
      </c>
      <c r="D9" s="660"/>
      <c r="E9" s="660"/>
      <c r="F9" s="660"/>
      <c r="G9" s="670"/>
      <c r="H9" s="616" t="s">
        <v>195</v>
      </c>
      <c r="I9" s="617"/>
      <c r="J9" s="657" t="s">
        <v>329</v>
      </c>
      <c r="K9" s="657"/>
      <c r="L9" s="657"/>
      <c r="M9" s="658"/>
    </row>
    <row r="10" spans="1:13" ht="18" customHeight="1">
      <c r="A10" s="613" t="s">
        <v>242</v>
      </c>
      <c r="B10" s="614"/>
      <c r="C10" s="614"/>
      <c r="D10" s="614"/>
      <c r="E10" s="614"/>
      <c r="F10" s="614"/>
      <c r="G10" s="614"/>
      <c r="H10" s="614"/>
      <c r="I10" s="614"/>
      <c r="J10" s="614"/>
      <c r="K10" s="614"/>
      <c r="L10" s="614"/>
      <c r="M10" s="615"/>
    </row>
    <row r="11" spans="1:13" ht="18" customHeight="1">
      <c r="A11" s="671" t="s">
        <v>243</v>
      </c>
      <c r="B11" s="614" t="s">
        <v>244</v>
      </c>
      <c r="C11" s="614"/>
      <c r="D11" s="614"/>
      <c r="E11" s="614"/>
      <c r="F11" s="614"/>
      <c r="G11" s="614"/>
      <c r="H11" s="614" t="s">
        <v>245</v>
      </c>
      <c r="I11" s="614"/>
      <c r="J11" s="614"/>
      <c r="K11" s="614"/>
      <c r="L11" s="614"/>
      <c r="M11" s="615"/>
    </row>
    <row r="12" spans="1:13" ht="30">
      <c r="A12" s="671"/>
      <c r="B12" s="114" t="s">
        <v>246</v>
      </c>
      <c r="C12" s="114" t="s">
        <v>247</v>
      </c>
      <c r="D12" s="114" t="s">
        <v>248</v>
      </c>
      <c r="E12" s="114" t="s">
        <v>249</v>
      </c>
      <c r="F12" s="114">
        <v>100</v>
      </c>
      <c r="G12" s="115" t="s">
        <v>187</v>
      </c>
      <c r="H12" s="114" t="s">
        <v>250</v>
      </c>
      <c r="I12" s="114" t="s">
        <v>247</v>
      </c>
      <c r="J12" s="114" t="s">
        <v>248</v>
      </c>
      <c r="K12" s="114" t="s">
        <v>251</v>
      </c>
      <c r="L12" s="114">
        <v>100</v>
      </c>
      <c r="M12" s="116" t="s">
        <v>187</v>
      </c>
    </row>
    <row r="13" spans="1:13" ht="18" customHeight="1">
      <c r="A13" s="117" t="s">
        <v>123</v>
      </c>
      <c r="B13" s="368">
        <v>5.75</v>
      </c>
      <c r="C13" s="363">
        <v>4</v>
      </c>
      <c r="D13" s="364">
        <v>3</v>
      </c>
      <c r="E13" s="365">
        <v>27</v>
      </c>
      <c r="F13" s="366">
        <f>SUM(B13:E13)</f>
        <v>39.75</v>
      </c>
      <c r="G13" s="367" t="str">
        <f t="shared" ref="G13" si="0">IF(F13&gt;=91,"A1",IF(F13&gt;=81,"A2",IF(F13&gt;=71,"B1",IF(F13&gt;=61,"B2",IF(F13&gt;=51,"C1",IF(F13&gt;=41,"C2",IF(F13&gt;=33,"D","E")))))))</f>
        <v>D</v>
      </c>
      <c r="H13" s="369">
        <v>2.25</v>
      </c>
      <c r="I13" s="370">
        <v>4</v>
      </c>
      <c r="J13" s="370">
        <v>3</v>
      </c>
      <c r="K13" s="371">
        <v>35.5</v>
      </c>
      <c r="L13" s="372">
        <f t="shared" ref="L13:L14" si="1">SUM(H13:K13)</f>
        <v>44.75</v>
      </c>
      <c r="M13" s="373" t="str">
        <f>IF(L13&gt;=91,"A1",IF(L13&gt;=81,"A2",IF(L13&gt;=71,"B1",IF(L13&gt;=61,"B2",IF(L13&gt;=51,"C1",IF(L13&gt;=41,"C2",IF(L13&gt;=33,"D","E")))))))</f>
        <v>C2</v>
      </c>
    </row>
    <row r="14" spans="1:13" ht="18" customHeight="1">
      <c r="A14" s="117" t="s">
        <v>124</v>
      </c>
      <c r="B14" s="122">
        <v>8.25</v>
      </c>
      <c r="C14" s="370" t="s">
        <v>321</v>
      </c>
      <c r="D14" s="370" t="s">
        <v>322</v>
      </c>
      <c r="E14" s="370">
        <v>31.5</v>
      </c>
      <c r="F14" s="372">
        <f>(B14+C14+D14+E14)</f>
        <v>46.75</v>
      </c>
      <c r="G14" s="370" t="str">
        <f>IF(F14&gt;=91,"A1",IF(F14&gt;=81,"A2",IF(F14&gt;=71,"B1",IF(F14&gt;=61,"B2",IF(F14&gt;=51,"C1",IF(F14&gt;=41,"C2",IF(F14&gt;=33,"D","E")))))))</f>
        <v>C2</v>
      </c>
      <c r="H14" s="370">
        <v>6.75</v>
      </c>
      <c r="I14" s="370">
        <v>3.5</v>
      </c>
      <c r="J14" s="370">
        <v>3.5</v>
      </c>
      <c r="K14" s="370">
        <v>41</v>
      </c>
      <c r="L14" s="374">
        <f t="shared" si="1"/>
        <v>54.75</v>
      </c>
      <c r="M14" s="375" t="str">
        <f>IF(L14&gt;=91,"A1",IF(L14&gt;=81,"A2",IF(L14&gt;=71,"B1",IF(L14&gt;=61,"B2",IF(L14&gt;=51,"C1",IF(L14&gt;=41,"C2",IF(L14&gt;=33,"D","E")))))))</f>
        <v>C1</v>
      </c>
    </row>
    <row r="15" spans="1:13" ht="18" customHeight="1">
      <c r="A15" s="117" t="s">
        <v>252</v>
      </c>
      <c r="B15" s="370">
        <v>4.5</v>
      </c>
      <c r="C15" s="370" t="s">
        <v>322</v>
      </c>
      <c r="D15" s="370" t="s">
        <v>322</v>
      </c>
      <c r="E15" s="370">
        <v>20</v>
      </c>
      <c r="F15" s="370">
        <f>(B15+C15+D15+E15)</f>
        <v>32.5</v>
      </c>
      <c r="G15" s="370" t="str">
        <f>IF(F15&gt;=91,"A1",IF(F15&gt;=81,"A2",IF(F15&gt;=71,"B1",IF(F15&gt;=61,"B2",IF(F15&gt;=51,"C1",IF(F15&gt;=41,"C2",IF(F15&gt;=33,"D","E")))))))</f>
        <v>E</v>
      </c>
      <c r="H15" s="376">
        <v>2.5</v>
      </c>
      <c r="I15" s="370">
        <v>3.5</v>
      </c>
      <c r="J15" s="370">
        <v>3</v>
      </c>
      <c r="K15" s="377">
        <v>17.5</v>
      </c>
      <c r="L15" s="374">
        <f>SUM(H15:K15)</f>
        <v>26.5</v>
      </c>
      <c r="M15" s="375" t="str">
        <f>IF(L15&gt;=91,"A1",IF(L15&gt;=81,"A2",IF(L15&gt;=71,"B1",IF(L15&gt;=61,"B2",IF(L15&gt;=51,"C1",IF(L15&gt;=41,"C2",IF(L15&gt;=33,"D","E")))))))</f>
        <v>E</v>
      </c>
    </row>
    <row r="16" spans="1:13" ht="18" customHeight="1">
      <c r="A16" s="117" t="s">
        <v>126</v>
      </c>
      <c r="B16" s="370">
        <v>7.25</v>
      </c>
      <c r="C16" s="370" t="s">
        <v>323</v>
      </c>
      <c r="D16" s="370" t="s">
        <v>324</v>
      </c>
      <c r="E16" s="370">
        <v>35.5</v>
      </c>
      <c r="F16" s="370">
        <f>(B16+C16+D16+E16)</f>
        <v>50.75</v>
      </c>
      <c r="G16" s="370" t="str">
        <f>IF(F16&gt;=91,"A1",IF(F16&gt;=81,"A2",IF(F16&gt;=71,"B1",IF(F16&gt;=61,"B2",IF(F16&gt;=51,"C1",IF(F16&gt;=41,"C2",IF(F16&gt;=33,"D","E")))))))</f>
        <v>C2</v>
      </c>
      <c r="H16" s="122">
        <v>4.25</v>
      </c>
      <c r="I16" s="378">
        <v>3</v>
      </c>
      <c r="J16" s="378">
        <v>4</v>
      </c>
      <c r="K16" s="332">
        <v>28.5</v>
      </c>
      <c r="L16" s="374">
        <f t="shared" ref="L16" si="2">SUM(H16:K16)</f>
        <v>39.75</v>
      </c>
      <c r="M16" s="374" t="str">
        <f>IF(L16&gt;=91,"A1",IF(L16&gt;=81,"A2",IF(L16&gt;=71,"B1",IF(L16&gt;=61,"B2",IF(L16&gt;=51,"C1",IF(L16&gt;=41,"C2",IF(L16&gt;=33,"D","E")))))))</f>
        <v>D</v>
      </c>
    </row>
    <row r="17" spans="1:13" ht="18" customHeight="1">
      <c r="A17" s="117" t="s">
        <v>127</v>
      </c>
      <c r="B17" s="370"/>
      <c r="C17" s="370"/>
      <c r="D17" s="370"/>
      <c r="E17" s="124"/>
      <c r="F17" s="124">
        <v>25</v>
      </c>
      <c r="G17" s="370"/>
      <c r="H17" s="370"/>
      <c r="I17" s="370"/>
      <c r="J17" s="370"/>
      <c r="K17" s="368"/>
      <c r="L17" s="379">
        <v>18</v>
      </c>
      <c r="M17" s="380"/>
    </row>
    <row r="18" spans="1:13" ht="18" customHeight="1">
      <c r="A18" s="117" t="s">
        <v>253</v>
      </c>
      <c r="B18" s="370"/>
      <c r="C18" s="370"/>
      <c r="D18" s="370"/>
      <c r="E18" s="381"/>
      <c r="F18" s="381">
        <v>2</v>
      </c>
      <c r="G18" s="370"/>
      <c r="H18" s="370"/>
      <c r="I18" s="370"/>
      <c r="J18" s="370"/>
      <c r="K18" s="368"/>
      <c r="L18" s="382">
        <v>14.5</v>
      </c>
      <c r="M18" s="380"/>
    </row>
    <row r="19" spans="1:13" ht="15.75">
      <c r="A19" s="117" t="s">
        <v>254</v>
      </c>
      <c r="B19" s="370"/>
      <c r="C19" s="370"/>
      <c r="D19" s="370"/>
      <c r="E19" s="370"/>
      <c r="F19" s="370">
        <v>42.5</v>
      </c>
      <c r="G19" s="370"/>
      <c r="H19" s="370"/>
      <c r="I19" s="370"/>
      <c r="J19" s="370"/>
      <c r="K19" s="368"/>
      <c r="L19" s="379">
        <v>29</v>
      </c>
      <c r="M19" s="380"/>
    </row>
    <row r="20" spans="1:13" ht="26.25">
      <c r="A20" s="110" t="s">
        <v>255</v>
      </c>
      <c r="B20" s="110"/>
      <c r="C20" s="126" t="s">
        <v>256</v>
      </c>
      <c r="D20" s="324">
        <f>(F13+F14+F15+F16+F17)</f>
        <v>194.75</v>
      </c>
      <c r="E20" s="127"/>
      <c r="F20" s="126" t="s">
        <v>257</v>
      </c>
      <c r="G20" s="324">
        <f>(D20/450)*100</f>
        <v>43.277777777777779</v>
      </c>
      <c r="H20" s="127"/>
      <c r="I20" s="128"/>
      <c r="J20" s="672" t="s">
        <v>258</v>
      </c>
      <c r="K20" s="672"/>
      <c r="L20" s="618" t="str">
        <f>IF(G20&gt;=91,"A1",IF(G20&gt;=81,"A2",IF(G20&gt;=71,"B1",IF(G20&gt;=61,"B2",IF(G20&gt;=51,"C1",IF(G20&gt;=41,"C2",IF(G20&gt;=33,"D","E")))))))</f>
        <v>C2</v>
      </c>
      <c r="M20" s="618" t="str">
        <f t="shared" ref="M20:M21" si="3">IF(K20&gt;=91,"A1",IF(K20&gt;=81,"A2",IF(K20&gt;=71,"B1",IF(K20&gt;=61,"B2",IF(K20&gt;=51,"C1",IF(K20&gt;=41,"C2",IF(K20&gt;=33,"D","E")))))))</f>
        <v>E</v>
      </c>
    </row>
    <row r="21" spans="1:13" ht="26.25">
      <c r="A21" s="129" t="s">
        <v>259</v>
      </c>
      <c r="B21" s="110"/>
      <c r="C21" s="126" t="s">
        <v>260</v>
      </c>
      <c r="D21" s="119">
        <f>(L13+L14+L15+L16+L17)</f>
        <v>183.75</v>
      </c>
      <c r="E21" s="127"/>
      <c r="F21" s="126" t="s">
        <v>261</v>
      </c>
      <c r="G21" s="324">
        <f>D21/450*100</f>
        <v>40.833333333333336</v>
      </c>
      <c r="H21" s="130"/>
      <c r="I21" s="131"/>
      <c r="J21" s="672" t="s">
        <v>262</v>
      </c>
      <c r="K21" s="672"/>
      <c r="L21" s="618" t="str">
        <f>IF(G21&gt;=91,"A1",IF(G21&gt;=81,"A2",IF(G21&gt;=71,"B1",IF(G21&gt;=61,"B2",IF(G21&gt;=51,"C1",IF(G21&gt;=41,"C2",IF(G21&gt;=33,"D","E")))))))</f>
        <v>D</v>
      </c>
      <c r="M21" s="618" t="str">
        <f t="shared" si="3"/>
        <v>E</v>
      </c>
    </row>
    <row r="22" spans="1:13" ht="18" customHeight="1">
      <c r="A22" s="132" t="s">
        <v>263</v>
      </c>
      <c r="B22" s="132"/>
      <c r="D22" s="115">
        <f>(D20+D21)</f>
        <v>378.5</v>
      </c>
      <c r="E22" s="385"/>
      <c r="F22" s="132" t="s">
        <v>264</v>
      </c>
      <c r="G22" s="132"/>
      <c r="H22" s="132"/>
      <c r="I22" s="384">
        <f>(D22/900)*100</f>
        <v>42.055555555555557</v>
      </c>
      <c r="J22" s="673" t="s">
        <v>265</v>
      </c>
      <c r="K22" s="674"/>
      <c r="L22" s="673" t="str">
        <f>IF(I22&gt;=91,"A1",IF(I22&gt;=81,"A2",IF(I22&gt;=71,"B1",IF(I22&gt;=61,"B2",IF(I22&gt;=51,"C1",IF(I22&gt;=41,"C2",IF(I22&gt;=33,"D","E")))))))</f>
        <v>C2</v>
      </c>
      <c r="M22" s="674"/>
    </row>
    <row r="23" spans="1:13" ht="18" customHeight="1">
      <c r="A23" s="667" t="s">
        <v>266</v>
      </c>
      <c r="B23" s="668"/>
      <c r="C23" s="668"/>
      <c r="D23" s="668"/>
      <c r="E23" s="668"/>
      <c r="F23" s="668"/>
      <c r="G23" s="668"/>
      <c r="H23" s="668"/>
      <c r="I23" s="668"/>
      <c r="J23" s="668"/>
      <c r="K23" s="668"/>
      <c r="L23" s="668"/>
      <c r="M23" s="669"/>
    </row>
    <row r="24" spans="1:13" ht="18" customHeight="1">
      <c r="A24" s="613" t="s">
        <v>267</v>
      </c>
      <c r="B24" s="614"/>
      <c r="C24" s="614"/>
      <c r="D24" s="614"/>
      <c r="E24" s="614"/>
      <c r="F24" s="614"/>
      <c r="G24" s="614"/>
      <c r="H24" s="614"/>
      <c r="I24" s="614"/>
      <c r="J24" s="614"/>
      <c r="K24" s="614"/>
      <c r="L24" s="614"/>
      <c r="M24" s="615"/>
    </row>
    <row r="25" spans="1:13" ht="18" customHeight="1">
      <c r="A25" s="613" t="s">
        <v>268</v>
      </c>
      <c r="B25" s="614"/>
      <c r="C25" s="614"/>
      <c r="D25" s="614"/>
      <c r="E25" s="614"/>
      <c r="F25" s="614" t="s">
        <v>269</v>
      </c>
      <c r="G25" s="614"/>
      <c r="H25" s="614"/>
      <c r="I25" s="614"/>
      <c r="J25" s="614"/>
      <c r="K25" s="614" t="s">
        <v>270</v>
      </c>
      <c r="L25" s="614"/>
      <c r="M25" s="615"/>
    </row>
    <row r="26" spans="1:13" ht="18" customHeight="1">
      <c r="A26" s="616" t="s">
        <v>271</v>
      </c>
      <c r="B26" s="617"/>
      <c r="C26" s="617"/>
      <c r="D26" s="617"/>
      <c r="E26" s="617"/>
      <c r="F26" s="632" t="s">
        <v>272</v>
      </c>
      <c r="G26" s="632"/>
      <c r="H26" s="632"/>
      <c r="I26" s="632"/>
      <c r="J26" s="632"/>
      <c r="K26" s="632" t="s">
        <v>272</v>
      </c>
      <c r="L26" s="632"/>
      <c r="M26" s="675"/>
    </row>
    <row r="27" spans="1:13" ht="18" customHeight="1">
      <c r="A27" s="613" t="s">
        <v>273</v>
      </c>
      <c r="B27" s="614"/>
      <c r="C27" s="614"/>
      <c r="D27" s="614"/>
      <c r="E27" s="614"/>
      <c r="F27" s="614"/>
      <c r="G27" s="614"/>
      <c r="H27" s="614"/>
      <c r="I27" s="614"/>
      <c r="J27" s="614"/>
      <c r="K27" s="614"/>
      <c r="L27" s="614"/>
      <c r="M27" s="615"/>
    </row>
    <row r="28" spans="1:13" ht="18" customHeight="1">
      <c r="A28" s="613" t="s">
        <v>268</v>
      </c>
      <c r="B28" s="614"/>
      <c r="C28" s="614"/>
      <c r="D28" s="614"/>
      <c r="E28" s="614"/>
      <c r="F28" s="614" t="s">
        <v>269</v>
      </c>
      <c r="G28" s="614"/>
      <c r="H28" s="614"/>
      <c r="I28" s="614"/>
      <c r="J28" s="614"/>
      <c r="K28" s="614" t="s">
        <v>270</v>
      </c>
      <c r="L28" s="614"/>
      <c r="M28" s="615"/>
    </row>
    <row r="29" spans="1:13" ht="18" customHeight="1">
      <c r="A29" s="638" t="s">
        <v>274</v>
      </c>
      <c r="B29" s="639"/>
      <c r="C29" s="639"/>
      <c r="D29" s="639"/>
      <c r="E29" s="639"/>
      <c r="F29" s="640" t="s">
        <v>272</v>
      </c>
      <c r="G29" s="641"/>
      <c r="H29" s="641"/>
      <c r="I29" s="641"/>
      <c r="J29" s="642"/>
      <c r="K29" s="614" t="s">
        <v>272</v>
      </c>
      <c r="L29" s="614"/>
      <c r="M29" s="615"/>
    </row>
    <row r="30" spans="1:13" ht="18" customHeight="1">
      <c r="A30" s="638" t="s">
        <v>275</v>
      </c>
      <c r="B30" s="639"/>
      <c r="C30" s="639"/>
      <c r="D30" s="639"/>
      <c r="E30" s="639"/>
      <c r="F30" s="640" t="s">
        <v>272</v>
      </c>
      <c r="G30" s="641"/>
      <c r="H30" s="641"/>
      <c r="I30" s="641"/>
      <c r="J30" s="642"/>
      <c r="K30" s="618" t="s">
        <v>272</v>
      </c>
      <c r="L30" s="618"/>
      <c r="M30" s="619"/>
    </row>
    <row r="31" spans="1:13" ht="18" customHeight="1">
      <c r="A31" s="643" t="s">
        <v>276</v>
      </c>
      <c r="B31" s="644"/>
      <c r="C31" s="644"/>
      <c r="D31" s="644"/>
      <c r="E31" s="645"/>
      <c r="F31" s="640" t="s">
        <v>272</v>
      </c>
      <c r="G31" s="641"/>
      <c r="H31" s="641"/>
      <c r="I31" s="641"/>
      <c r="J31" s="642"/>
      <c r="K31" s="620" t="s">
        <v>272</v>
      </c>
      <c r="L31" s="621"/>
      <c r="M31" s="622"/>
    </row>
    <row r="32" spans="1:13" ht="18" customHeight="1">
      <c r="A32" s="643" t="s">
        <v>277</v>
      </c>
      <c r="B32" s="644"/>
      <c r="C32" s="644"/>
      <c r="D32" s="644"/>
      <c r="E32" s="645"/>
      <c r="F32" s="640" t="s">
        <v>272</v>
      </c>
      <c r="G32" s="641"/>
      <c r="H32" s="641"/>
      <c r="I32" s="641"/>
      <c r="J32" s="642"/>
      <c r="K32" s="620" t="s">
        <v>272</v>
      </c>
      <c r="L32" s="621"/>
      <c r="M32" s="622"/>
    </row>
    <row r="33" spans="1:13" ht="18" customHeight="1">
      <c r="A33" s="613" t="s">
        <v>278</v>
      </c>
      <c r="B33" s="614"/>
      <c r="C33" s="614"/>
      <c r="D33" s="614"/>
      <c r="E33" s="614"/>
      <c r="F33" s="614"/>
      <c r="G33" s="614"/>
      <c r="H33" s="614"/>
      <c r="I33" s="614"/>
      <c r="J33" s="614"/>
      <c r="K33" s="614"/>
      <c r="L33" s="614"/>
      <c r="M33" s="615"/>
    </row>
    <row r="34" spans="1:13" ht="18" customHeight="1">
      <c r="A34" s="613" t="s">
        <v>268</v>
      </c>
      <c r="B34" s="614"/>
      <c r="C34" s="614"/>
      <c r="D34" s="614"/>
      <c r="E34" s="614"/>
      <c r="F34" s="614" t="s">
        <v>269</v>
      </c>
      <c r="G34" s="614"/>
      <c r="H34" s="614"/>
      <c r="I34" s="614"/>
      <c r="J34" s="614"/>
      <c r="K34" s="614" t="s">
        <v>270</v>
      </c>
      <c r="L34" s="614"/>
      <c r="M34" s="615"/>
    </row>
    <row r="35" spans="1:13" ht="18" customHeight="1">
      <c r="A35" s="616" t="s">
        <v>279</v>
      </c>
      <c r="B35" s="617"/>
      <c r="C35" s="617"/>
      <c r="D35" s="617"/>
      <c r="E35" s="617"/>
      <c r="F35" s="617"/>
      <c r="G35" s="618" t="s">
        <v>451</v>
      </c>
      <c r="H35" s="618"/>
      <c r="I35" s="618"/>
      <c r="J35" s="618"/>
      <c r="K35" s="618"/>
      <c r="L35" s="618"/>
      <c r="M35" s="619"/>
    </row>
    <row r="36" spans="1:13" ht="18" customHeight="1">
      <c r="A36" s="325" t="s">
        <v>280</v>
      </c>
      <c r="B36" s="620" t="s">
        <v>448</v>
      </c>
      <c r="C36" s="621"/>
      <c r="D36" s="621"/>
      <c r="E36" s="621"/>
      <c r="F36" s="621"/>
      <c r="G36" s="621"/>
      <c r="H36" s="621"/>
      <c r="I36" s="621"/>
      <c r="J36" s="621"/>
      <c r="K36" s="621"/>
      <c r="L36" s="621"/>
      <c r="M36" s="622"/>
    </row>
    <row r="37" spans="1:13" ht="18" customHeight="1">
      <c r="A37" s="117" t="s">
        <v>226</v>
      </c>
      <c r="B37" s="620" t="s">
        <v>438</v>
      </c>
      <c r="C37" s="621"/>
      <c r="D37" s="621"/>
      <c r="E37" s="621"/>
      <c r="F37" s="621"/>
      <c r="G37" s="621"/>
      <c r="H37" s="621"/>
      <c r="I37" s="621"/>
      <c r="J37" s="621"/>
      <c r="K37" s="621"/>
      <c r="L37" s="621"/>
      <c r="M37" s="622"/>
    </row>
    <row r="38" spans="1:13" ht="18" customHeight="1">
      <c r="A38" s="623" t="s">
        <v>443</v>
      </c>
      <c r="B38" s="624"/>
      <c r="C38" s="625"/>
      <c r="D38" s="632"/>
      <c r="E38" s="632"/>
      <c r="F38" s="632"/>
      <c r="G38" s="632"/>
      <c r="H38" s="632"/>
      <c r="I38" s="632"/>
      <c r="J38" s="614" t="s">
        <v>281</v>
      </c>
      <c r="K38" s="614"/>
      <c r="L38" s="614"/>
      <c r="M38" s="615"/>
    </row>
    <row r="39" spans="1:13" ht="18" customHeight="1">
      <c r="A39" s="626"/>
      <c r="B39" s="627"/>
      <c r="C39" s="628"/>
      <c r="D39" s="632"/>
      <c r="E39" s="632"/>
      <c r="F39" s="632"/>
      <c r="G39" s="632"/>
      <c r="H39" s="632"/>
      <c r="I39" s="632"/>
      <c r="J39" s="614"/>
      <c r="K39" s="614"/>
      <c r="L39" s="614"/>
      <c r="M39" s="615"/>
    </row>
    <row r="40" spans="1:13" ht="18" customHeight="1">
      <c r="A40" s="626"/>
      <c r="B40" s="627"/>
      <c r="C40" s="628"/>
      <c r="D40" s="632"/>
      <c r="E40" s="632"/>
      <c r="F40" s="632"/>
      <c r="G40" s="632"/>
      <c r="H40" s="632"/>
      <c r="I40" s="632"/>
      <c r="J40" s="614"/>
      <c r="K40" s="614"/>
      <c r="L40" s="614"/>
      <c r="M40" s="615"/>
    </row>
    <row r="41" spans="1:13" ht="18" customHeight="1">
      <c r="A41" s="629"/>
      <c r="B41" s="630"/>
      <c r="C41" s="631"/>
      <c r="D41" s="632"/>
      <c r="E41" s="632"/>
      <c r="F41" s="632"/>
      <c r="G41" s="632"/>
      <c r="H41" s="632"/>
      <c r="I41" s="632"/>
      <c r="J41" s="614"/>
      <c r="K41" s="614"/>
      <c r="L41" s="614"/>
      <c r="M41" s="615"/>
    </row>
    <row r="42" spans="1:13" ht="18" customHeight="1">
      <c r="A42" s="633" t="s">
        <v>282</v>
      </c>
      <c r="B42" s="634"/>
      <c r="C42" s="634"/>
      <c r="D42" s="634"/>
      <c r="E42" s="634"/>
      <c r="F42" s="634"/>
      <c r="G42" s="634"/>
      <c r="H42" s="635" t="s">
        <v>283</v>
      </c>
      <c r="I42" s="636"/>
      <c r="J42" s="636"/>
      <c r="K42" s="636"/>
      <c r="L42" s="636"/>
      <c r="M42" s="637"/>
    </row>
    <row r="43" spans="1:13" ht="18" customHeight="1">
      <c r="A43" s="133" t="s">
        <v>284</v>
      </c>
      <c r="B43" s="634" t="s">
        <v>130</v>
      </c>
      <c r="C43" s="634"/>
      <c r="D43" s="134" t="s">
        <v>284</v>
      </c>
      <c r="E43" s="135"/>
      <c r="F43" s="634" t="s">
        <v>130</v>
      </c>
      <c r="G43" s="634"/>
      <c r="H43" s="136"/>
      <c r="I43" s="136"/>
      <c r="J43" s="137" t="s">
        <v>285</v>
      </c>
      <c r="K43" s="136"/>
      <c r="L43" s="137" t="s">
        <v>130</v>
      </c>
      <c r="M43" s="138"/>
    </row>
    <row r="44" spans="1:13" ht="18" customHeight="1">
      <c r="A44" s="139" t="s">
        <v>286</v>
      </c>
      <c r="B44" s="609" t="s">
        <v>287</v>
      </c>
      <c r="C44" s="609"/>
      <c r="D44" s="609" t="s">
        <v>288</v>
      </c>
      <c r="E44" s="609"/>
      <c r="F44" s="609" t="s">
        <v>289</v>
      </c>
      <c r="G44" s="609"/>
      <c r="H44" s="136"/>
      <c r="I44" s="136"/>
      <c r="J44" s="610">
        <v>3</v>
      </c>
      <c r="K44" s="611"/>
      <c r="L44" s="135" t="s">
        <v>272</v>
      </c>
      <c r="M44" s="138"/>
    </row>
    <row r="45" spans="1:13" ht="18" customHeight="1">
      <c r="A45" s="139" t="s">
        <v>290</v>
      </c>
      <c r="B45" s="609" t="s">
        <v>291</v>
      </c>
      <c r="C45" s="609"/>
      <c r="D45" s="609" t="s">
        <v>292</v>
      </c>
      <c r="E45" s="609"/>
      <c r="F45" s="609" t="s">
        <v>293</v>
      </c>
      <c r="G45" s="609"/>
      <c r="H45" s="136"/>
      <c r="I45" s="136"/>
      <c r="J45" s="610">
        <v>2</v>
      </c>
      <c r="K45" s="611"/>
      <c r="L45" s="135" t="s">
        <v>294</v>
      </c>
      <c r="M45" s="138"/>
    </row>
    <row r="46" spans="1:13" ht="18" customHeight="1">
      <c r="A46" s="139" t="s">
        <v>295</v>
      </c>
      <c r="B46" s="609" t="s">
        <v>296</v>
      </c>
      <c r="C46" s="609"/>
      <c r="D46" s="609" t="s">
        <v>297</v>
      </c>
      <c r="E46" s="609"/>
      <c r="F46" s="609" t="s">
        <v>298</v>
      </c>
      <c r="G46" s="609"/>
      <c r="H46" s="136"/>
      <c r="I46" s="136"/>
      <c r="J46" s="610">
        <v>1</v>
      </c>
      <c r="K46" s="611"/>
      <c r="L46" s="135" t="s">
        <v>299</v>
      </c>
      <c r="M46" s="138"/>
    </row>
    <row r="47" spans="1:13" ht="18" customHeight="1" thickBot="1">
      <c r="A47" s="140" t="s">
        <v>300</v>
      </c>
      <c r="B47" s="612" t="s">
        <v>301</v>
      </c>
      <c r="C47" s="612"/>
      <c r="D47" s="612" t="s">
        <v>302</v>
      </c>
      <c r="E47" s="612"/>
      <c r="F47" s="612" t="s">
        <v>303</v>
      </c>
      <c r="G47" s="612"/>
      <c r="H47" s="141"/>
      <c r="I47" s="141"/>
      <c r="J47" s="141"/>
      <c r="K47" s="141"/>
      <c r="L47" s="141"/>
      <c r="M47" s="142"/>
    </row>
    <row r="48" spans="1:13" ht="18" customHeight="1" thickBot="1"/>
    <row r="49" spans="1:13" ht="18" customHeight="1">
      <c r="A49" s="105"/>
      <c r="B49" s="647" t="s">
        <v>227</v>
      </c>
      <c r="C49" s="647"/>
      <c r="D49" s="647"/>
      <c r="E49" s="647"/>
      <c r="F49" s="647"/>
      <c r="G49" s="647"/>
      <c r="H49" s="647"/>
      <c r="I49" s="656"/>
      <c r="J49" s="646" t="s">
        <v>228</v>
      </c>
      <c r="K49" s="647"/>
      <c r="L49" s="647"/>
      <c r="M49" s="648"/>
    </row>
    <row r="50" spans="1:13" ht="18" customHeight="1">
      <c r="A50" s="649" t="s">
        <v>229</v>
      </c>
      <c r="B50" s="650"/>
      <c r="C50" s="650"/>
      <c r="D50" s="650"/>
      <c r="E50" s="650"/>
      <c r="F50" s="650"/>
      <c r="G50" s="650"/>
      <c r="H50" s="650"/>
      <c r="I50" s="650"/>
      <c r="J50" s="650"/>
      <c r="K50" s="650"/>
      <c r="L50" s="650"/>
      <c r="M50" s="651"/>
    </row>
    <row r="51" spans="1:13" ht="18" customHeight="1">
      <c r="A51" s="106"/>
      <c r="B51" s="652" t="s">
        <v>230</v>
      </c>
      <c r="C51" s="652"/>
      <c r="D51" s="652"/>
      <c r="E51" s="653"/>
      <c r="F51" s="107" t="s">
        <v>231</v>
      </c>
      <c r="G51" s="107"/>
      <c r="H51" s="640" t="s">
        <v>232</v>
      </c>
      <c r="I51" s="641"/>
      <c r="J51" s="642"/>
      <c r="K51" s="109" t="s">
        <v>233</v>
      </c>
      <c r="L51" s="110"/>
      <c r="M51" s="111"/>
    </row>
    <row r="52" spans="1:13" ht="18" customHeight="1">
      <c r="A52" s="654" t="s">
        <v>439</v>
      </c>
      <c r="B52" s="641"/>
      <c r="C52" s="641"/>
      <c r="D52" s="641"/>
      <c r="E52" s="641"/>
      <c r="F52" s="641"/>
      <c r="G52" s="641"/>
      <c r="H52" s="641"/>
      <c r="I52" s="641"/>
      <c r="J52" s="641"/>
      <c r="K52" s="641"/>
      <c r="L52" s="641"/>
      <c r="M52" s="655"/>
    </row>
    <row r="53" spans="1:13" ht="18" customHeight="1">
      <c r="A53" s="643" t="s">
        <v>234</v>
      </c>
      <c r="B53" s="644"/>
      <c r="C53" s="644"/>
      <c r="D53" s="644"/>
      <c r="E53" s="644"/>
      <c r="F53" s="644"/>
      <c r="G53" s="644"/>
      <c r="H53" s="644"/>
      <c r="I53" s="644"/>
      <c r="J53" s="644"/>
      <c r="K53" s="644"/>
      <c r="L53" s="644"/>
      <c r="M53" s="666"/>
    </row>
    <row r="54" spans="1:13" ht="18" customHeight="1">
      <c r="A54" s="638" t="s">
        <v>235</v>
      </c>
      <c r="B54" s="639"/>
      <c r="C54" s="659" t="s">
        <v>151</v>
      </c>
      <c r="D54" s="660"/>
      <c r="E54" s="660"/>
      <c r="F54" s="660"/>
      <c r="G54" s="661"/>
      <c r="H54" s="112" t="s">
        <v>236</v>
      </c>
      <c r="I54" s="113"/>
      <c r="J54" s="657">
        <v>2</v>
      </c>
      <c r="K54" s="657"/>
      <c r="L54" s="657"/>
      <c r="M54" s="658"/>
    </row>
    <row r="55" spans="1:13" ht="18" customHeight="1">
      <c r="A55" s="638" t="s">
        <v>237</v>
      </c>
      <c r="B55" s="639"/>
      <c r="C55" s="659" t="s">
        <v>139</v>
      </c>
      <c r="D55" s="660"/>
      <c r="E55" s="660"/>
      <c r="F55" s="660"/>
      <c r="G55" s="661"/>
      <c r="H55" s="112" t="s">
        <v>238</v>
      </c>
      <c r="I55" s="113"/>
      <c r="J55" s="663">
        <v>1316</v>
      </c>
      <c r="K55" s="663"/>
      <c r="L55" s="663"/>
      <c r="M55" s="664"/>
    </row>
    <row r="56" spans="1:13" ht="18" customHeight="1">
      <c r="A56" s="638" t="s">
        <v>239</v>
      </c>
      <c r="B56" s="639"/>
      <c r="C56" s="665" t="s">
        <v>20</v>
      </c>
      <c r="D56" s="660"/>
      <c r="E56" s="660"/>
      <c r="F56" s="660"/>
      <c r="G56" s="661"/>
      <c r="H56" s="112" t="s">
        <v>240</v>
      </c>
      <c r="I56" s="113"/>
      <c r="J56" s="657">
        <v>9682310697</v>
      </c>
      <c r="K56" s="657"/>
      <c r="L56" s="657"/>
      <c r="M56" s="658"/>
    </row>
    <row r="57" spans="1:13" ht="18" customHeight="1">
      <c r="A57" s="638" t="s">
        <v>241</v>
      </c>
      <c r="B57" s="639"/>
      <c r="C57" s="659" t="s">
        <v>337</v>
      </c>
      <c r="D57" s="660"/>
      <c r="E57" s="660"/>
      <c r="F57" s="660"/>
      <c r="G57" s="670"/>
      <c r="H57" s="616" t="s">
        <v>195</v>
      </c>
      <c r="I57" s="617"/>
      <c r="J57" s="657" t="s">
        <v>338</v>
      </c>
      <c r="K57" s="657"/>
      <c r="L57" s="657"/>
      <c r="M57" s="658"/>
    </row>
    <row r="58" spans="1:13" ht="18" customHeight="1">
      <c r="A58" s="613" t="s">
        <v>242</v>
      </c>
      <c r="B58" s="614"/>
      <c r="C58" s="614"/>
      <c r="D58" s="614"/>
      <c r="E58" s="614"/>
      <c r="F58" s="614"/>
      <c r="G58" s="614"/>
      <c r="H58" s="614"/>
      <c r="I58" s="614"/>
      <c r="J58" s="614"/>
      <c r="K58" s="614"/>
      <c r="L58" s="614"/>
      <c r="M58" s="615"/>
    </row>
    <row r="59" spans="1:13" ht="18" customHeight="1">
      <c r="A59" s="671" t="s">
        <v>243</v>
      </c>
      <c r="B59" s="614" t="s">
        <v>244</v>
      </c>
      <c r="C59" s="614"/>
      <c r="D59" s="614"/>
      <c r="E59" s="614"/>
      <c r="F59" s="614"/>
      <c r="G59" s="614"/>
      <c r="H59" s="614" t="s">
        <v>245</v>
      </c>
      <c r="I59" s="614"/>
      <c r="J59" s="614"/>
      <c r="K59" s="614"/>
      <c r="L59" s="614"/>
      <c r="M59" s="615"/>
    </row>
    <row r="60" spans="1:13" ht="30">
      <c r="A60" s="671"/>
      <c r="B60" s="114" t="s">
        <v>246</v>
      </c>
      <c r="C60" s="114" t="s">
        <v>247</v>
      </c>
      <c r="D60" s="114" t="s">
        <v>248</v>
      </c>
      <c r="E60" s="114" t="s">
        <v>249</v>
      </c>
      <c r="F60" s="114">
        <v>100</v>
      </c>
      <c r="G60" s="115" t="s">
        <v>187</v>
      </c>
      <c r="H60" s="114" t="s">
        <v>250</v>
      </c>
      <c r="I60" s="114" t="s">
        <v>247</v>
      </c>
      <c r="J60" s="114" t="s">
        <v>248</v>
      </c>
      <c r="K60" s="114" t="s">
        <v>251</v>
      </c>
      <c r="L60" s="114">
        <v>100</v>
      </c>
      <c r="M60" s="116" t="s">
        <v>187</v>
      </c>
    </row>
    <row r="61" spans="1:13" ht="18" customHeight="1">
      <c r="A61" s="117" t="s">
        <v>123</v>
      </c>
      <c r="B61" s="404">
        <v>6.25</v>
      </c>
      <c r="C61" s="363">
        <v>4.5</v>
      </c>
      <c r="D61" s="364">
        <v>5</v>
      </c>
      <c r="E61" s="365">
        <v>63.5</v>
      </c>
      <c r="F61" s="405">
        <f>SUM(B61:E61)</f>
        <v>79.25</v>
      </c>
      <c r="G61" s="406" t="str">
        <f t="shared" ref="G61:G64" si="4">IF(F61&gt;=91,"A1",IF(F61&gt;=81,"A2",IF(F61&gt;=71,"B1",IF(F61&gt;=61,"B2",IF(F61&gt;=51,"C1",IF(F61&gt;=41,"C2",IF(F61&gt;=33,"D","E")))))))</f>
        <v>B1</v>
      </c>
      <c r="H61" s="407">
        <v>8.75</v>
      </c>
      <c r="I61" s="408">
        <v>4</v>
      </c>
      <c r="J61" s="408">
        <v>5</v>
      </c>
      <c r="K61" s="409">
        <v>68.5</v>
      </c>
      <c r="L61" s="410">
        <f t="shared" ref="L61:L64" si="5">SUM(H61:K61)</f>
        <v>86.25</v>
      </c>
      <c r="M61" s="408" t="str">
        <f t="shared" ref="M61:M64" si="6">IF(L61&gt;=91,"A1",IF(L61&gt;=81,"A2",IF(L61&gt;=71,"B1",IF(L61&gt;=61,"B2",IF(L61&gt;=51,"C1",IF(L61&gt;=41,"C2",IF(L61&gt;=33,"D","E")))))))</f>
        <v>A2</v>
      </c>
    </row>
    <row r="62" spans="1:13" ht="18" customHeight="1">
      <c r="A62" s="117" t="s">
        <v>124</v>
      </c>
      <c r="B62" s="332">
        <v>6.5</v>
      </c>
      <c r="C62" s="408" t="s">
        <v>325</v>
      </c>
      <c r="D62" s="408" t="s">
        <v>325</v>
      </c>
      <c r="E62" s="408">
        <v>50</v>
      </c>
      <c r="F62" s="410">
        <f t="shared" ref="F62:F64" si="7">(B62+C62+D62+E62)</f>
        <v>66.5</v>
      </c>
      <c r="G62" s="408" t="str">
        <f t="shared" si="4"/>
        <v>B2</v>
      </c>
      <c r="H62" s="408">
        <v>9.25</v>
      </c>
      <c r="I62" s="408">
        <v>4.5</v>
      </c>
      <c r="J62" s="408">
        <v>5</v>
      </c>
      <c r="K62" s="408">
        <v>64</v>
      </c>
      <c r="L62" s="411">
        <f t="shared" si="5"/>
        <v>82.75</v>
      </c>
      <c r="M62" s="412" t="str">
        <f t="shared" si="6"/>
        <v>A2</v>
      </c>
    </row>
    <row r="63" spans="1:13" ht="18" customHeight="1">
      <c r="A63" s="117" t="s">
        <v>252</v>
      </c>
      <c r="B63" s="408">
        <v>8</v>
      </c>
      <c r="C63" s="408" t="s">
        <v>325</v>
      </c>
      <c r="D63" s="408">
        <v>5</v>
      </c>
      <c r="E63" s="408">
        <v>48.5</v>
      </c>
      <c r="F63" s="408">
        <f t="shared" si="7"/>
        <v>66.5</v>
      </c>
      <c r="G63" s="408" t="str">
        <f t="shared" si="4"/>
        <v>B2</v>
      </c>
      <c r="H63" s="413">
        <v>4.5</v>
      </c>
      <c r="I63" s="408">
        <v>5</v>
      </c>
      <c r="J63" s="408">
        <v>5</v>
      </c>
      <c r="K63" s="408">
        <v>50.5</v>
      </c>
      <c r="L63" s="414">
        <f t="shared" si="5"/>
        <v>65</v>
      </c>
      <c r="M63" s="412" t="str">
        <f t="shared" si="6"/>
        <v>B2</v>
      </c>
    </row>
    <row r="64" spans="1:13" ht="18" customHeight="1">
      <c r="A64" s="117" t="s">
        <v>126</v>
      </c>
      <c r="B64" s="408">
        <v>9</v>
      </c>
      <c r="C64" s="408" t="s">
        <v>325</v>
      </c>
      <c r="D64" s="408" t="s">
        <v>325</v>
      </c>
      <c r="E64" s="408">
        <v>69</v>
      </c>
      <c r="F64" s="408">
        <f t="shared" si="7"/>
        <v>88</v>
      </c>
      <c r="G64" s="408" t="str">
        <f t="shared" si="4"/>
        <v>A2</v>
      </c>
      <c r="H64" s="332">
        <v>9.5</v>
      </c>
      <c r="I64" s="415">
        <v>4.5</v>
      </c>
      <c r="J64" s="415">
        <v>4.5</v>
      </c>
      <c r="K64" s="332">
        <v>65.5</v>
      </c>
      <c r="L64" s="414">
        <f t="shared" si="5"/>
        <v>84</v>
      </c>
      <c r="M64" s="411" t="str">
        <f t="shared" si="6"/>
        <v>A2</v>
      </c>
    </row>
    <row r="65" spans="1:13" ht="18" customHeight="1">
      <c r="A65" s="117" t="s">
        <v>127</v>
      </c>
      <c r="B65" s="408"/>
      <c r="C65" s="408"/>
      <c r="D65" s="408"/>
      <c r="E65" s="408"/>
      <c r="F65" s="414">
        <v>45</v>
      </c>
      <c r="G65" s="408"/>
      <c r="H65" s="332"/>
      <c r="I65" s="408"/>
      <c r="J65" s="408"/>
      <c r="K65" s="416"/>
      <c r="L65" s="414">
        <v>46</v>
      </c>
      <c r="M65" s="417"/>
    </row>
    <row r="66" spans="1:13" ht="18" customHeight="1">
      <c r="A66" s="117" t="s">
        <v>253</v>
      </c>
      <c r="B66" s="408"/>
      <c r="C66" s="408"/>
      <c r="D66" s="408"/>
      <c r="E66" s="418"/>
      <c r="F66" s="419">
        <v>41.5</v>
      </c>
      <c r="G66" s="408"/>
      <c r="H66" s="408"/>
      <c r="I66" s="408"/>
      <c r="J66" s="408"/>
      <c r="K66" s="408"/>
      <c r="L66" s="408">
        <v>45</v>
      </c>
      <c r="M66" s="417"/>
    </row>
    <row r="67" spans="1:13" ht="18" customHeight="1">
      <c r="A67" s="117" t="s">
        <v>254</v>
      </c>
      <c r="B67" s="408"/>
      <c r="C67" s="408"/>
      <c r="D67" s="408"/>
      <c r="E67" s="420"/>
      <c r="F67" s="408">
        <v>37</v>
      </c>
      <c r="G67" s="408"/>
      <c r="H67" s="408"/>
      <c r="I67" s="408"/>
      <c r="J67" s="408"/>
      <c r="K67" s="420"/>
      <c r="L67" s="408">
        <v>30</v>
      </c>
      <c r="M67" s="417"/>
    </row>
    <row r="68" spans="1:13" ht="26.25">
      <c r="A68" s="326" t="s">
        <v>255</v>
      </c>
      <c r="B68" s="326"/>
      <c r="C68" s="327" t="s">
        <v>256</v>
      </c>
      <c r="D68" s="383">
        <f>(F61+F62+F63+F64+F65)</f>
        <v>345.25</v>
      </c>
      <c r="E68" s="127"/>
      <c r="F68" s="327" t="s">
        <v>257</v>
      </c>
      <c r="G68" s="383">
        <f>(D68/450)*100</f>
        <v>76.722222222222229</v>
      </c>
      <c r="H68" s="127"/>
      <c r="I68" s="128"/>
      <c r="J68" s="672" t="s">
        <v>258</v>
      </c>
      <c r="K68" s="672"/>
      <c r="L68" s="618" t="str">
        <f>IF(G68&gt;=91,"A1",IF(G68&gt;=81,"A2",IF(G68&gt;=71,"B1",IF(G68&gt;=61,"B2",IF(G68&gt;=51,"C1",IF(G68&gt;=41,"C2",IF(G68&gt;=33,"D","E")))))))</f>
        <v>B1</v>
      </c>
      <c r="M68" s="618" t="str">
        <f t="shared" ref="M68:M69" si="8">IF(K68&gt;=91,"A1",IF(K68&gt;=81,"A2",IF(K68&gt;=71,"B1",IF(K68&gt;=61,"B2",IF(K68&gt;=51,"C1",IF(K68&gt;=41,"C2",IF(K68&gt;=33,"D","E")))))))</f>
        <v>E</v>
      </c>
    </row>
    <row r="69" spans="1:13" ht="26.25">
      <c r="A69" s="129" t="s">
        <v>259</v>
      </c>
      <c r="B69" s="326"/>
      <c r="C69" s="327" t="s">
        <v>260</v>
      </c>
      <c r="D69" s="396">
        <f>(L61+L62+L63+L64+L65)</f>
        <v>364</v>
      </c>
      <c r="E69" s="127"/>
      <c r="F69" s="327" t="s">
        <v>261</v>
      </c>
      <c r="G69" s="383">
        <f>D69/450*100</f>
        <v>80.888888888888886</v>
      </c>
      <c r="H69" s="130"/>
      <c r="I69" s="131"/>
      <c r="J69" s="672" t="s">
        <v>262</v>
      </c>
      <c r="K69" s="672"/>
      <c r="L69" s="618" t="str">
        <f>IF(G69&gt;=91,"A1",IF(G69&gt;=81,"A2",IF(G69&gt;=71,"B1",IF(G69&gt;=61,"B2",IF(G69&gt;=51,"C1",IF(G69&gt;=41,"C2",IF(G69&gt;=33,"D","E")))))))</f>
        <v>B1</v>
      </c>
      <c r="M69" s="618" t="str">
        <f t="shared" si="8"/>
        <v>E</v>
      </c>
    </row>
    <row r="70" spans="1:13" ht="18" customHeight="1">
      <c r="A70" s="328" t="s">
        <v>263</v>
      </c>
      <c r="B70" s="328"/>
      <c r="C70" s="322"/>
      <c r="D70" s="400">
        <f>(D68+D69)</f>
        <v>709.25</v>
      </c>
      <c r="E70" s="385"/>
      <c r="F70" s="328" t="s">
        <v>264</v>
      </c>
      <c r="G70" s="328"/>
      <c r="H70" s="328"/>
      <c r="I70" s="384">
        <f>(D70/900)*100</f>
        <v>78.805555555555557</v>
      </c>
      <c r="J70" s="673" t="s">
        <v>265</v>
      </c>
      <c r="K70" s="674"/>
      <c r="L70" s="673" t="str">
        <f>IF(I70&gt;=91,"A1",IF(I70&gt;=81,"A2",IF(I70&gt;=71,"B1",IF(I70&gt;=61,"B2",IF(I70&gt;=51,"C1",IF(I70&gt;=41,"C2",IF(I70&gt;=33,"D","E")))))))</f>
        <v>B1</v>
      </c>
      <c r="M70" s="674"/>
    </row>
    <row r="71" spans="1:13" ht="18" customHeight="1">
      <c r="A71" s="667" t="s">
        <v>266</v>
      </c>
      <c r="B71" s="668"/>
      <c r="C71" s="668"/>
      <c r="D71" s="668"/>
      <c r="E71" s="668"/>
      <c r="F71" s="668"/>
      <c r="G71" s="668"/>
      <c r="H71" s="668"/>
      <c r="I71" s="668"/>
      <c r="J71" s="668"/>
      <c r="K71" s="668"/>
      <c r="L71" s="668"/>
      <c r="M71" s="669"/>
    </row>
    <row r="72" spans="1:13" ht="18" customHeight="1">
      <c r="A72" s="613" t="s">
        <v>267</v>
      </c>
      <c r="B72" s="614"/>
      <c r="C72" s="614"/>
      <c r="D72" s="614"/>
      <c r="E72" s="614"/>
      <c r="F72" s="614"/>
      <c r="G72" s="614"/>
      <c r="H72" s="614"/>
      <c r="I72" s="614"/>
      <c r="J72" s="614"/>
      <c r="K72" s="614"/>
      <c r="L72" s="614"/>
      <c r="M72" s="615"/>
    </row>
    <row r="73" spans="1:13" ht="18" customHeight="1">
      <c r="A73" s="613" t="s">
        <v>268</v>
      </c>
      <c r="B73" s="614"/>
      <c r="C73" s="614"/>
      <c r="D73" s="614"/>
      <c r="E73" s="614"/>
      <c r="F73" s="614" t="s">
        <v>269</v>
      </c>
      <c r="G73" s="614"/>
      <c r="H73" s="614"/>
      <c r="I73" s="614"/>
      <c r="J73" s="614"/>
      <c r="K73" s="614" t="s">
        <v>270</v>
      </c>
      <c r="L73" s="614"/>
      <c r="M73" s="615"/>
    </row>
    <row r="74" spans="1:13" ht="18" customHeight="1">
      <c r="A74" s="616" t="s">
        <v>271</v>
      </c>
      <c r="B74" s="617"/>
      <c r="C74" s="617"/>
      <c r="D74" s="617"/>
      <c r="E74" s="617"/>
      <c r="F74" s="632" t="s">
        <v>272</v>
      </c>
      <c r="G74" s="632"/>
      <c r="H74" s="632"/>
      <c r="I74" s="632"/>
      <c r="J74" s="632"/>
      <c r="K74" s="632" t="s">
        <v>272</v>
      </c>
      <c r="L74" s="632"/>
      <c r="M74" s="675"/>
    </row>
    <row r="75" spans="1:13" ht="18" customHeight="1">
      <c r="A75" s="613" t="s">
        <v>273</v>
      </c>
      <c r="B75" s="614"/>
      <c r="C75" s="614"/>
      <c r="D75" s="614"/>
      <c r="E75" s="614"/>
      <c r="F75" s="614"/>
      <c r="G75" s="614"/>
      <c r="H75" s="614"/>
      <c r="I75" s="614"/>
      <c r="J75" s="614"/>
      <c r="K75" s="614"/>
      <c r="L75" s="614"/>
      <c r="M75" s="615"/>
    </row>
    <row r="76" spans="1:13" ht="18" customHeight="1">
      <c r="A76" s="613" t="s">
        <v>268</v>
      </c>
      <c r="B76" s="614"/>
      <c r="C76" s="614"/>
      <c r="D76" s="614"/>
      <c r="E76" s="614"/>
      <c r="F76" s="614" t="s">
        <v>269</v>
      </c>
      <c r="G76" s="614"/>
      <c r="H76" s="614"/>
      <c r="I76" s="614"/>
      <c r="J76" s="614"/>
      <c r="K76" s="614" t="s">
        <v>270</v>
      </c>
      <c r="L76" s="614"/>
      <c r="M76" s="615"/>
    </row>
    <row r="77" spans="1:13" ht="18" customHeight="1">
      <c r="A77" s="638" t="s">
        <v>274</v>
      </c>
      <c r="B77" s="639"/>
      <c r="C77" s="639"/>
      <c r="D77" s="639"/>
      <c r="E77" s="639"/>
      <c r="F77" s="614" t="s">
        <v>272</v>
      </c>
      <c r="G77" s="614"/>
      <c r="H77" s="614"/>
      <c r="I77" s="614"/>
      <c r="J77" s="614"/>
      <c r="K77" s="614" t="s">
        <v>272</v>
      </c>
      <c r="L77" s="614"/>
      <c r="M77" s="615"/>
    </row>
    <row r="78" spans="1:13" ht="18" customHeight="1">
      <c r="A78" s="638" t="s">
        <v>275</v>
      </c>
      <c r="B78" s="639"/>
      <c r="C78" s="639"/>
      <c r="D78" s="639"/>
      <c r="E78" s="639"/>
      <c r="F78" s="618" t="s">
        <v>272</v>
      </c>
      <c r="G78" s="618"/>
      <c r="H78" s="618"/>
      <c r="I78" s="618"/>
      <c r="J78" s="618"/>
      <c r="K78" s="618" t="s">
        <v>272</v>
      </c>
      <c r="L78" s="618"/>
      <c r="M78" s="619"/>
    </row>
    <row r="79" spans="1:13" ht="18" customHeight="1">
      <c r="A79" s="643" t="s">
        <v>276</v>
      </c>
      <c r="B79" s="644"/>
      <c r="C79" s="644"/>
      <c r="D79" s="644"/>
      <c r="E79" s="645"/>
      <c r="F79" s="620" t="s">
        <v>272</v>
      </c>
      <c r="G79" s="621"/>
      <c r="H79" s="621"/>
      <c r="I79" s="621"/>
      <c r="J79" s="676"/>
      <c r="K79" s="620" t="s">
        <v>272</v>
      </c>
      <c r="L79" s="621"/>
      <c r="M79" s="622"/>
    </row>
    <row r="80" spans="1:13" ht="18" customHeight="1">
      <c r="A80" s="643" t="s">
        <v>277</v>
      </c>
      <c r="B80" s="644"/>
      <c r="C80" s="644"/>
      <c r="D80" s="644"/>
      <c r="E80" s="645"/>
      <c r="F80" s="620" t="s">
        <v>272</v>
      </c>
      <c r="G80" s="621"/>
      <c r="H80" s="621"/>
      <c r="I80" s="621"/>
      <c r="J80" s="676"/>
      <c r="K80" s="620" t="s">
        <v>272</v>
      </c>
      <c r="L80" s="621"/>
      <c r="M80" s="622"/>
    </row>
    <row r="81" spans="1:13" ht="18" customHeight="1">
      <c r="A81" s="613" t="s">
        <v>278</v>
      </c>
      <c r="B81" s="614"/>
      <c r="C81" s="614"/>
      <c r="D81" s="614"/>
      <c r="E81" s="614"/>
      <c r="F81" s="614"/>
      <c r="G81" s="614"/>
      <c r="H81" s="614"/>
      <c r="I81" s="614"/>
      <c r="J81" s="614"/>
      <c r="K81" s="614"/>
      <c r="L81" s="614"/>
      <c r="M81" s="615"/>
    </row>
    <row r="82" spans="1:13" ht="18" customHeight="1">
      <c r="A82" s="613" t="s">
        <v>268</v>
      </c>
      <c r="B82" s="614"/>
      <c r="C82" s="614"/>
      <c r="D82" s="614"/>
      <c r="E82" s="614"/>
      <c r="F82" s="614" t="s">
        <v>269</v>
      </c>
      <c r="G82" s="614"/>
      <c r="H82" s="614"/>
      <c r="I82" s="614"/>
      <c r="J82" s="614"/>
      <c r="K82" s="614" t="s">
        <v>270</v>
      </c>
      <c r="L82" s="614"/>
      <c r="M82" s="615"/>
    </row>
    <row r="83" spans="1:13" ht="18" customHeight="1">
      <c r="A83" s="616" t="s">
        <v>279</v>
      </c>
      <c r="B83" s="617"/>
      <c r="C83" s="617"/>
      <c r="D83" s="617"/>
      <c r="E83" s="617"/>
      <c r="F83" s="617"/>
      <c r="G83" s="618" t="s">
        <v>452</v>
      </c>
      <c r="H83" s="618"/>
      <c r="I83" s="618"/>
      <c r="J83" s="618"/>
      <c r="K83" s="618"/>
      <c r="L83" s="618"/>
      <c r="M83" s="619"/>
    </row>
    <row r="84" spans="1:13" ht="18" customHeight="1">
      <c r="A84" s="325" t="s">
        <v>280</v>
      </c>
      <c r="B84" s="620" t="s">
        <v>447</v>
      </c>
      <c r="C84" s="621"/>
      <c r="D84" s="621"/>
      <c r="E84" s="621"/>
      <c r="F84" s="621"/>
      <c r="G84" s="621"/>
      <c r="H84" s="621"/>
      <c r="I84" s="621"/>
      <c r="J84" s="621"/>
      <c r="K84" s="621"/>
      <c r="L84" s="621"/>
      <c r="M84" s="622"/>
    </row>
    <row r="85" spans="1:13" ht="18" customHeight="1">
      <c r="A85" s="117" t="s">
        <v>226</v>
      </c>
      <c r="B85" s="620" t="s">
        <v>438</v>
      </c>
      <c r="C85" s="621"/>
      <c r="D85" s="621"/>
      <c r="E85" s="621"/>
      <c r="F85" s="621"/>
      <c r="G85" s="621"/>
      <c r="H85" s="621"/>
      <c r="I85" s="621"/>
      <c r="J85" s="621"/>
      <c r="K85" s="621"/>
      <c r="L85" s="621"/>
      <c r="M85" s="622"/>
    </row>
    <row r="86" spans="1:13" ht="18" customHeight="1">
      <c r="A86" s="623" t="s">
        <v>443</v>
      </c>
      <c r="B86" s="624"/>
      <c r="C86" s="625"/>
      <c r="D86" s="632"/>
      <c r="E86" s="632"/>
      <c r="F86" s="632"/>
      <c r="G86" s="632"/>
      <c r="H86" s="632"/>
      <c r="I86" s="632"/>
      <c r="J86" s="614" t="s">
        <v>281</v>
      </c>
      <c r="K86" s="614"/>
      <c r="L86" s="614"/>
      <c r="M86" s="615"/>
    </row>
    <row r="87" spans="1:13" ht="18" customHeight="1">
      <c r="A87" s="626"/>
      <c r="B87" s="627"/>
      <c r="C87" s="628"/>
      <c r="D87" s="632"/>
      <c r="E87" s="632"/>
      <c r="F87" s="632"/>
      <c r="G87" s="632"/>
      <c r="H87" s="632"/>
      <c r="I87" s="632"/>
      <c r="J87" s="614"/>
      <c r="K87" s="614"/>
      <c r="L87" s="614"/>
      <c r="M87" s="615"/>
    </row>
    <row r="88" spans="1:13" ht="18" customHeight="1">
      <c r="A88" s="626"/>
      <c r="B88" s="627"/>
      <c r="C88" s="628"/>
      <c r="D88" s="632"/>
      <c r="E88" s="632"/>
      <c r="F88" s="632"/>
      <c r="G88" s="632"/>
      <c r="H88" s="632"/>
      <c r="I88" s="632"/>
      <c r="J88" s="614"/>
      <c r="K88" s="614"/>
      <c r="L88" s="614"/>
      <c r="M88" s="615"/>
    </row>
    <row r="89" spans="1:13" ht="18" customHeight="1">
      <c r="A89" s="629"/>
      <c r="B89" s="630"/>
      <c r="C89" s="631"/>
      <c r="D89" s="632"/>
      <c r="E89" s="632"/>
      <c r="F89" s="632"/>
      <c r="G89" s="632"/>
      <c r="H89" s="632"/>
      <c r="I89" s="632"/>
      <c r="J89" s="614"/>
      <c r="K89" s="614"/>
      <c r="L89" s="614"/>
      <c r="M89" s="615"/>
    </row>
    <row r="90" spans="1:13" ht="18" customHeight="1">
      <c r="A90" s="633" t="s">
        <v>282</v>
      </c>
      <c r="B90" s="634"/>
      <c r="C90" s="634"/>
      <c r="D90" s="634"/>
      <c r="E90" s="634"/>
      <c r="F90" s="634"/>
      <c r="G90" s="634"/>
      <c r="H90" s="635" t="s">
        <v>283</v>
      </c>
      <c r="I90" s="636"/>
      <c r="J90" s="636"/>
      <c r="K90" s="636"/>
      <c r="L90" s="636"/>
      <c r="M90" s="637"/>
    </row>
    <row r="91" spans="1:13" ht="18" customHeight="1">
      <c r="A91" s="133" t="s">
        <v>284</v>
      </c>
      <c r="B91" s="634" t="s">
        <v>130</v>
      </c>
      <c r="C91" s="634"/>
      <c r="D91" s="134" t="s">
        <v>284</v>
      </c>
      <c r="E91" s="135"/>
      <c r="F91" s="634" t="s">
        <v>130</v>
      </c>
      <c r="G91" s="634"/>
      <c r="H91" s="136"/>
      <c r="I91" s="136"/>
      <c r="J91" s="137" t="s">
        <v>285</v>
      </c>
      <c r="K91" s="136"/>
      <c r="L91" s="137" t="s">
        <v>130</v>
      </c>
      <c r="M91" s="138"/>
    </row>
    <row r="92" spans="1:13" ht="18" customHeight="1">
      <c r="A92" s="139" t="s">
        <v>286</v>
      </c>
      <c r="B92" s="609" t="s">
        <v>287</v>
      </c>
      <c r="C92" s="609"/>
      <c r="D92" s="609" t="s">
        <v>288</v>
      </c>
      <c r="E92" s="609"/>
      <c r="F92" s="609" t="s">
        <v>289</v>
      </c>
      <c r="G92" s="609"/>
      <c r="H92" s="136"/>
      <c r="I92" s="136"/>
      <c r="J92" s="610">
        <v>3</v>
      </c>
      <c r="K92" s="611"/>
      <c r="L92" s="135" t="s">
        <v>272</v>
      </c>
      <c r="M92" s="138"/>
    </row>
    <row r="93" spans="1:13" ht="18" customHeight="1">
      <c r="A93" s="139" t="s">
        <v>290</v>
      </c>
      <c r="B93" s="609" t="s">
        <v>291</v>
      </c>
      <c r="C93" s="609"/>
      <c r="D93" s="609" t="s">
        <v>292</v>
      </c>
      <c r="E93" s="609"/>
      <c r="F93" s="609" t="s">
        <v>293</v>
      </c>
      <c r="G93" s="609"/>
      <c r="H93" s="136"/>
      <c r="I93" s="136"/>
      <c r="J93" s="610">
        <v>2</v>
      </c>
      <c r="K93" s="611"/>
      <c r="L93" s="135" t="s">
        <v>294</v>
      </c>
      <c r="M93" s="138"/>
    </row>
    <row r="94" spans="1:13" ht="18" customHeight="1">
      <c r="A94" s="139" t="s">
        <v>295</v>
      </c>
      <c r="B94" s="609" t="s">
        <v>296</v>
      </c>
      <c r="C94" s="609"/>
      <c r="D94" s="609" t="s">
        <v>297</v>
      </c>
      <c r="E94" s="609"/>
      <c r="F94" s="609" t="s">
        <v>298</v>
      </c>
      <c r="G94" s="609"/>
      <c r="H94" s="136"/>
      <c r="I94" s="136"/>
      <c r="J94" s="610">
        <v>1</v>
      </c>
      <c r="K94" s="611"/>
      <c r="L94" s="135" t="s">
        <v>299</v>
      </c>
      <c r="M94" s="138"/>
    </row>
    <row r="95" spans="1:13" ht="18" customHeight="1" thickBot="1">
      <c r="A95" s="140" t="s">
        <v>300</v>
      </c>
      <c r="B95" s="612" t="s">
        <v>301</v>
      </c>
      <c r="C95" s="612"/>
      <c r="D95" s="612" t="s">
        <v>302</v>
      </c>
      <c r="E95" s="612"/>
      <c r="F95" s="612" t="s">
        <v>303</v>
      </c>
      <c r="G95" s="612"/>
      <c r="H95" s="141"/>
      <c r="I95" s="141"/>
      <c r="J95" s="141"/>
      <c r="K95" s="141"/>
      <c r="L95" s="141"/>
      <c r="M95" s="142"/>
    </row>
    <row r="96" spans="1:13" ht="18" customHeight="1" thickBot="1"/>
    <row r="97" spans="1:13" ht="18" customHeight="1">
      <c r="A97" s="105"/>
      <c r="B97" s="647" t="s">
        <v>227</v>
      </c>
      <c r="C97" s="647"/>
      <c r="D97" s="647"/>
      <c r="E97" s="647"/>
      <c r="F97" s="647"/>
      <c r="G97" s="647"/>
      <c r="H97" s="647"/>
      <c r="I97" s="656"/>
      <c r="J97" s="646" t="s">
        <v>228</v>
      </c>
      <c r="K97" s="647"/>
      <c r="L97" s="647"/>
      <c r="M97" s="648"/>
    </row>
    <row r="98" spans="1:13" ht="18" customHeight="1">
      <c r="A98" s="649" t="s">
        <v>229</v>
      </c>
      <c r="B98" s="650"/>
      <c r="C98" s="650"/>
      <c r="D98" s="650"/>
      <c r="E98" s="650"/>
      <c r="F98" s="650"/>
      <c r="G98" s="650"/>
      <c r="H98" s="650"/>
      <c r="I98" s="650"/>
      <c r="J98" s="650"/>
      <c r="K98" s="650"/>
      <c r="L98" s="650"/>
      <c r="M98" s="651"/>
    </row>
    <row r="99" spans="1:13" ht="18" customHeight="1">
      <c r="A99" s="106"/>
      <c r="B99" s="652" t="s">
        <v>230</v>
      </c>
      <c r="C99" s="652"/>
      <c r="D99" s="652"/>
      <c r="E99" s="653"/>
      <c r="F99" s="107" t="s">
        <v>231</v>
      </c>
      <c r="G99" s="107"/>
      <c r="H99" s="640" t="s">
        <v>232</v>
      </c>
      <c r="I99" s="641"/>
      <c r="J99" s="642"/>
      <c r="K99" s="109" t="s">
        <v>233</v>
      </c>
      <c r="L99" s="110"/>
      <c r="M99" s="111"/>
    </row>
    <row r="100" spans="1:13" ht="18" customHeight="1">
      <c r="A100" s="654" t="s">
        <v>439</v>
      </c>
      <c r="B100" s="641"/>
      <c r="C100" s="641"/>
      <c r="D100" s="641"/>
      <c r="E100" s="641"/>
      <c r="F100" s="641"/>
      <c r="G100" s="641"/>
      <c r="H100" s="641"/>
      <c r="I100" s="641"/>
      <c r="J100" s="641"/>
      <c r="K100" s="641"/>
      <c r="L100" s="641"/>
      <c r="M100" s="655"/>
    </row>
    <row r="101" spans="1:13" ht="18" customHeight="1">
      <c r="A101" s="643" t="s">
        <v>234</v>
      </c>
      <c r="B101" s="644"/>
      <c r="C101" s="644"/>
      <c r="D101" s="644"/>
      <c r="E101" s="644"/>
      <c r="F101" s="644"/>
      <c r="G101" s="644"/>
      <c r="H101" s="644"/>
      <c r="I101" s="644"/>
      <c r="J101" s="644"/>
      <c r="K101" s="644"/>
      <c r="L101" s="644"/>
      <c r="M101" s="666"/>
    </row>
    <row r="102" spans="1:13" ht="18" customHeight="1">
      <c r="A102" s="638" t="s">
        <v>235</v>
      </c>
      <c r="B102" s="639"/>
      <c r="C102" s="659" t="s">
        <v>153</v>
      </c>
      <c r="D102" s="660"/>
      <c r="E102" s="660"/>
      <c r="F102" s="660"/>
      <c r="G102" s="661"/>
      <c r="H102" s="112" t="s">
        <v>236</v>
      </c>
      <c r="I102" s="113"/>
      <c r="J102" s="618">
        <v>3</v>
      </c>
      <c r="K102" s="618"/>
      <c r="L102" s="618"/>
      <c r="M102" s="619"/>
    </row>
    <row r="103" spans="1:13" ht="18" customHeight="1">
      <c r="A103" s="638" t="s">
        <v>237</v>
      </c>
      <c r="B103" s="639"/>
      <c r="C103" s="659" t="s">
        <v>139</v>
      </c>
      <c r="D103" s="660"/>
      <c r="E103" s="660"/>
      <c r="F103" s="660"/>
      <c r="G103" s="661"/>
      <c r="H103" s="112" t="s">
        <v>238</v>
      </c>
      <c r="I103" s="113"/>
      <c r="J103" s="699">
        <v>1491</v>
      </c>
      <c r="K103" s="699"/>
      <c r="L103" s="699"/>
      <c r="M103" s="700"/>
    </row>
    <row r="104" spans="1:13" ht="18" customHeight="1">
      <c r="A104" s="638" t="s">
        <v>239</v>
      </c>
      <c r="B104" s="639"/>
      <c r="C104" s="665">
        <v>42263</v>
      </c>
      <c r="D104" s="660"/>
      <c r="E104" s="660"/>
      <c r="F104" s="660"/>
      <c r="G104" s="661"/>
      <c r="H104" s="112" t="s">
        <v>240</v>
      </c>
      <c r="I104" s="113"/>
      <c r="J104" s="618">
        <v>7889395511</v>
      </c>
      <c r="K104" s="618"/>
      <c r="L104" s="618"/>
      <c r="M104" s="619"/>
    </row>
    <row r="105" spans="1:13" ht="18" customHeight="1">
      <c r="A105" s="638" t="s">
        <v>241</v>
      </c>
      <c r="B105" s="639"/>
      <c r="C105" s="659" t="s">
        <v>345</v>
      </c>
      <c r="D105" s="660"/>
      <c r="E105" s="660"/>
      <c r="F105" s="660"/>
      <c r="G105" s="670"/>
      <c r="H105" s="616" t="s">
        <v>195</v>
      </c>
      <c r="I105" s="617"/>
      <c r="J105" s="618" t="s">
        <v>346</v>
      </c>
      <c r="K105" s="618"/>
      <c r="L105" s="618"/>
      <c r="M105" s="619"/>
    </row>
    <row r="106" spans="1:13" ht="18" customHeight="1">
      <c r="A106" s="613" t="s">
        <v>242</v>
      </c>
      <c r="B106" s="614"/>
      <c r="C106" s="614"/>
      <c r="D106" s="614"/>
      <c r="E106" s="614"/>
      <c r="F106" s="614"/>
      <c r="G106" s="614"/>
      <c r="H106" s="614"/>
      <c r="I106" s="614"/>
      <c r="J106" s="614"/>
      <c r="K106" s="614"/>
      <c r="L106" s="614"/>
      <c r="M106" s="615"/>
    </row>
    <row r="107" spans="1:13" ht="18" customHeight="1">
      <c r="A107" s="671" t="s">
        <v>243</v>
      </c>
      <c r="B107" s="614" t="s">
        <v>244</v>
      </c>
      <c r="C107" s="614"/>
      <c r="D107" s="614"/>
      <c r="E107" s="614"/>
      <c r="F107" s="614"/>
      <c r="G107" s="614"/>
      <c r="H107" s="614" t="s">
        <v>245</v>
      </c>
      <c r="I107" s="614"/>
      <c r="J107" s="614"/>
      <c r="K107" s="614"/>
      <c r="L107" s="614"/>
      <c r="M107" s="615"/>
    </row>
    <row r="108" spans="1:13" ht="30">
      <c r="A108" s="671"/>
      <c r="B108" s="114" t="s">
        <v>246</v>
      </c>
      <c r="C108" s="114" t="s">
        <v>247</v>
      </c>
      <c r="D108" s="114" t="s">
        <v>248</v>
      </c>
      <c r="E108" s="114" t="s">
        <v>249</v>
      </c>
      <c r="F108" s="114">
        <v>100</v>
      </c>
      <c r="G108" s="115" t="s">
        <v>187</v>
      </c>
      <c r="H108" s="114" t="s">
        <v>250</v>
      </c>
      <c r="I108" s="114" t="s">
        <v>247</v>
      </c>
      <c r="J108" s="114" t="s">
        <v>248</v>
      </c>
      <c r="K108" s="114" t="s">
        <v>251</v>
      </c>
      <c r="L108" s="114">
        <v>100</v>
      </c>
      <c r="M108" s="116" t="s">
        <v>187</v>
      </c>
    </row>
    <row r="109" spans="1:13" ht="18" customHeight="1">
      <c r="A109" s="117" t="s">
        <v>123</v>
      </c>
      <c r="B109" s="370">
        <v>8</v>
      </c>
      <c r="C109" s="390">
        <v>5</v>
      </c>
      <c r="D109" s="391">
        <v>4</v>
      </c>
      <c r="E109" s="391">
        <v>60</v>
      </c>
      <c r="F109" s="366">
        <f t="shared" ref="F109" si="9">B109+C109+D109+E109</f>
        <v>77</v>
      </c>
      <c r="G109" s="367" t="str">
        <f t="shared" ref="G109:G112" si="10">IF(F109&gt;=91,"A1",IF(F109&gt;=81,"A2",IF(F109&gt;=71,"B1",IF(F109&gt;=61,"B2",IF(F109&gt;=51,"C1",IF(F109&gt;=41,"C2",IF(F109&gt;=33,"D","E")))))))</f>
        <v>B1</v>
      </c>
      <c r="H109" s="369">
        <v>8.5</v>
      </c>
      <c r="I109" s="370">
        <v>3.5</v>
      </c>
      <c r="J109" s="370">
        <v>5</v>
      </c>
      <c r="K109" s="371">
        <v>64</v>
      </c>
      <c r="L109" s="378">
        <f t="shared" ref="L109" si="11">SUM(H109:K109)</f>
        <v>81</v>
      </c>
      <c r="M109" s="370" t="str">
        <f t="shared" ref="M109:M112" si="12">IF(L109&gt;=91,"A1",IF(L109&gt;=81,"A2",IF(L109&gt;=71,"B1",IF(L109&gt;=61,"B2",IF(L109&gt;=51,"C1",IF(L109&gt;=41,"C2",IF(L109&gt;=33,"D","E")))))))</f>
        <v>A2</v>
      </c>
    </row>
    <row r="110" spans="1:13" ht="18" customHeight="1">
      <c r="A110" s="117" t="s">
        <v>124</v>
      </c>
      <c r="B110" s="370">
        <v>6.75</v>
      </c>
      <c r="C110" s="370">
        <v>5</v>
      </c>
      <c r="D110" s="370">
        <v>5</v>
      </c>
      <c r="E110" s="370">
        <v>46</v>
      </c>
      <c r="F110" s="372">
        <f t="shared" ref="F110:F112" si="13">(B110+C110+D110+E110)</f>
        <v>62.75</v>
      </c>
      <c r="G110" s="370" t="str">
        <f t="shared" si="10"/>
        <v>B2</v>
      </c>
      <c r="H110" s="370">
        <v>8.75</v>
      </c>
      <c r="I110" s="370">
        <v>5</v>
      </c>
      <c r="J110" s="370">
        <v>5</v>
      </c>
      <c r="K110" s="370">
        <v>58.5</v>
      </c>
      <c r="L110" s="374">
        <f>SUM(H110:K110)</f>
        <v>77.25</v>
      </c>
      <c r="M110" s="375" t="str">
        <f t="shared" si="12"/>
        <v>B1</v>
      </c>
    </row>
    <row r="111" spans="1:13" ht="18" customHeight="1">
      <c r="A111" s="117" t="s">
        <v>252</v>
      </c>
      <c r="B111" s="370">
        <v>7</v>
      </c>
      <c r="C111" s="370">
        <v>5</v>
      </c>
      <c r="D111" s="370">
        <v>5</v>
      </c>
      <c r="E111" s="370">
        <v>42</v>
      </c>
      <c r="F111" s="370">
        <f t="shared" si="13"/>
        <v>59</v>
      </c>
      <c r="G111" s="370" t="str">
        <f t="shared" si="10"/>
        <v>C1</v>
      </c>
      <c r="H111" s="369">
        <v>4.75</v>
      </c>
      <c r="I111" s="370">
        <v>5</v>
      </c>
      <c r="J111" s="370">
        <v>5</v>
      </c>
      <c r="K111" s="377">
        <v>52</v>
      </c>
      <c r="L111" s="374">
        <f t="shared" ref="L111" si="14">SUM(H111:K111)</f>
        <v>66.75</v>
      </c>
      <c r="M111" s="375" t="str">
        <f t="shared" si="12"/>
        <v>B2</v>
      </c>
    </row>
    <row r="112" spans="1:13" ht="18" customHeight="1">
      <c r="A112" s="117" t="s">
        <v>126</v>
      </c>
      <c r="B112" s="370">
        <v>9.75</v>
      </c>
      <c r="C112" s="370" t="s">
        <v>325</v>
      </c>
      <c r="D112" s="370">
        <v>5</v>
      </c>
      <c r="E112" s="370">
        <v>76.5</v>
      </c>
      <c r="F112" s="370">
        <f t="shared" si="13"/>
        <v>96.25</v>
      </c>
      <c r="G112" s="370" t="str">
        <f t="shared" si="10"/>
        <v>A1</v>
      </c>
      <c r="H112" s="122">
        <v>9</v>
      </c>
      <c r="I112" s="371">
        <v>4.5</v>
      </c>
      <c r="J112" s="378">
        <v>5</v>
      </c>
      <c r="K112" s="332">
        <v>65</v>
      </c>
      <c r="L112" s="374">
        <f>SUM(H112:K112)</f>
        <v>83.5</v>
      </c>
      <c r="M112" s="374" t="str">
        <f t="shared" si="12"/>
        <v>A2</v>
      </c>
    </row>
    <row r="113" spans="1:13" ht="18" customHeight="1">
      <c r="A113" s="117" t="s">
        <v>127</v>
      </c>
      <c r="B113" s="370"/>
      <c r="C113" s="370"/>
      <c r="D113" s="370"/>
      <c r="E113" s="124"/>
      <c r="F113" s="393">
        <v>48</v>
      </c>
      <c r="G113" s="370"/>
      <c r="H113" s="370"/>
      <c r="I113" s="370"/>
      <c r="J113" s="370"/>
      <c r="K113" s="370"/>
      <c r="L113" s="370">
        <v>44</v>
      </c>
      <c r="M113" s="380"/>
    </row>
    <row r="114" spans="1:13" ht="18" customHeight="1">
      <c r="A114" s="117" t="s">
        <v>253</v>
      </c>
      <c r="B114" s="370"/>
      <c r="C114" s="370"/>
      <c r="D114" s="370"/>
      <c r="E114" s="381"/>
      <c r="F114" s="370">
        <v>49</v>
      </c>
      <c r="G114" s="370"/>
      <c r="H114" s="370"/>
      <c r="I114" s="370"/>
      <c r="J114" s="370"/>
      <c r="K114" s="381"/>
      <c r="L114" s="370">
        <v>48.5</v>
      </c>
      <c r="M114" s="380"/>
    </row>
    <row r="115" spans="1:13" ht="15.75">
      <c r="A115" s="117" t="s">
        <v>254</v>
      </c>
      <c r="B115" s="370"/>
      <c r="C115" s="370"/>
      <c r="D115" s="370"/>
      <c r="E115" s="370"/>
      <c r="F115" s="370">
        <v>41</v>
      </c>
      <c r="G115" s="370"/>
      <c r="H115" s="370"/>
      <c r="I115" s="370"/>
      <c r="J115" s="370"/>
      <c r="K115" s="370"/>
      <c r="L115" s="370">
        <v>45.5</v>
      </c>
      <c r="M115" s="380"/>
    </row>
    <row r="116" spans="1:13" ht="26.25">
      <c r="A116" s="326" t="s">
        <v>255</v>
      </c>
      <c r="B116" s="326"/>
      <c r="C116" s="327" t="s">
        <v>256</v>
      </c>
      <c r="D116" s="383">
        <f>(F109+F110+F111+F112+F113)</f>
        <v>343</v>
      </c>
      <c r="E116" s="127"/>
      <c r="F116" s="327" t="s">
        <v>257</v>
      </c>
      <c r="G116" s="383">
        <f>(D116/450)*100</f>
        <v>76.222222222222229</v>
      </c>
      <c r="H116" s="127"/>
      <c r="I116" s="128"/>
      <c r="J116" s="672" t="s">
        <v>258</v>
      </c>
      <c r="K116" s="672"/>
      <c r="L116" s="618" t="str">
        <f>IF(G116&gt;=91,"A1",IF(G116&gt;=81,"A2",IF(G116&gt;=71,"B1",IF(G116&gt;=61,"B2",IF(G116&gt;=51,"C1",IF(G116&gt;=41,"C2",IF(G116&gt;=33,"D","E")))))))</f>
        <v>B1</v>
      </c>
      <c r="M116" s="618" t="str">
        <f t="shared" ref="M116:M117" si="15">IF(K116&gt;=91,"A1",IF(K116&gt;=81,"A2",IF(K116&gt;=71,"B1",IF(K116&gt;=61,"B2",IF(K116&gt;=51,"C1",IF(K116&gt;=41,"C2",IF(K116&gt;=33,"D","E")))))))</f>
        <v>E</v>
      </c>
    </row>
    <row r="117" spans="1:13" ht="26.25">
      <c r="A117" s="129" t="s">
        <v>259</v>
      </c>
      <c r="B117" s="326"/>
      <c r="C117" s="327" t="s">
        <v>260</v>
      </c>
      <c r="D117" s="396">
        <f>(L109+L110+L111+L112+L113)</f>
        <v>352.5</v>
      </c>
      <c r="E117" s="127"/>
      <c r="F117" s="327" t="s">
        <v>261</v>
      </c>
      <c r="G117" s="383">
        <f>D117/450*100</f>
        <v>78.333333333333329</v>
      </c>
      <c r="H117" s="130"/>
      <c r="I117" s="131"/>
      <c r="J117" s="672" t="s">
        <v>262</v>
      </c>
      <c r="K117" s="672"/>
      <c r="L117" s="618" t="str">
        <f>IF(G117&gt;=91,"A1",IF(G117&gt;=81,"A2",IF(G117&gt;=71,"B1",IF(G117&gt;=61,"B2",IF(G117&gt;=51,"C1",IF(G117&gt;=41,"C2",IF(G117&gt;=33,"D","E")))))))</f>
        <v>B1</v>
      </c>
      <c r="M117" s="618" t="str">
        <f t="shared" si="15"/>
        <v>E</v>
      </c>
    </row>
    <row r="118" spans="1:13" ht="18" customHeight="1">
      <c r="A118" s="328" t="s">
        <v>263</v>
      </c>
      <c r="B118" s="328"/>
      <c r="C118" s="322"/>
      <c r="D118" s="400">
        <f>(D116+D117)</f>
        <v>695.5</v>
      </c>
      <c r="E118" s="385"/>
      <c r="F118" s="328" t="s">
        <v>264</v>
      </c>
      <c r="G118" s="328"/>
      <c r="H118" s="328"/>
      <c r="I118" s="384">
        <f>(D118/900)*100</f>
        <v>77.277777777777771</v>
      </c>
      <c r="J118" s="673" t="s">
        <v>265</v>
      </c>
      <c r="K118" s="674"/>
      <c r="L118" s="673" t="str">
        <f>IF(I118&gt;=91,"A1",IF(I118&gt;=81,"A2",IF(I118&gt;=71,"B1",IF(I118&gt;=61,"B2",IF(I118&gt;=51,"C1",IF(I118&gt;=41,"C2",IF(I118&gt;=33,"D","E")))))))</f>
        <v>B1</v>
      </c>
      <c r="M118" s="674"/>
    </row>
    <row r="119" spans="1:13" ht="18" customHeight="1">
      <c r="A119" s="667" t="s">
        <v>266</v>
      </c>
      <c r="B119" s="668"/>
      <c r="C119" s="668"/>
      <c r="D119" s="668"/>
      <c r="E119" s="668"/>
      <c r="F119" s="668"/>
      <c r="G119" s="668"/>
      <c r="H119" s="668"/>
      <c r="I119" s="668"/>
      <c r="J119" s="668"/>
      <c r="K119" s="668"/>
      <c r="L119" s="668"/>
      <c r="M119" s="669"/>
    </row>
    <row r="120" spans="1:13" ht="18" customHeight="1">
      <c r="A120" s="613" t="s">
        <v>267</v>
      </c>
      <c r="B120" s="614"/>
      <c r="C120" s="614"/>
      <c r="D120" s="614"/>
      <c r="E120" s="614"/>
      <c r="F120" s="614"/>
      <c r="G120" s="614"/>
      <c r="H120" s="614"/>
      <c r="I120" s="614"/>
      <c r="J120" s="614"/>
      <c r="K120" s="614"/>
      <c r="L120" s="614"/>
      <c r="M120" s="615"/>
    </row>
    <row r="121" spans="1:13" ht="18" customHeight="1">
      <c r="A121" s="613" t="s">
        <v>268</v>
      </c>
      <c r="B121" s="614"/>
      <c r="C121" s="614"/>
      <c r="D121" s="614"/>
      <c r="E121" s="614"/>
      <c r="F121" s="614" t="s">
        <v>269</v>
      </c>
      <c r="G121" s="614"/>
      <c r="H121" s="614"/>
      <c r="I121" s="614"/>
      <c r="J121" s="614"/>
      <c r="K121" s="614" t="s">
        <v>270</v>
      </c>
      <c r="L121" s="614"/>
      <c r="M121" s="615"/>
    </row>
    <row r="122" spans="1:13" ht="18" customHeight="1">
      <c r="A122" s="616" t="s">
        <v>271</v>
      </c>
      <c r="B122" s="617"/>
      <c r="C122" s="617"/>
      <c r="D122" s="617"/>
      <c r="E122" s="617"/>
      <c r="F122" s="618" t="s">
        <v>272</v>
      </c>
      <c r="G122" s="618"/>
      <c r="H122" s="618"/>
      <c r="I122" s="618"/>
      <c r="J122" s="618"/>
      <c r="K122" s="618" t="s">
        <v>272</v>
      </c>
      <c r="L122" s="618"/>
      <c r="M122" s="619"/>
    </row>
    <row r="123" spans="1:13" ht="18" customHeight="1">
      <c r="A123" s="613" t="s">
        <v>273</v>
      </c>
      <c r="B123" s="614"/>
      <c r="C123" s="614"/>
      <c r="D123" s="614"/>
      <c r="E123" s="614"/>
      <c r="F123" s="614"/>
      <c r="G123" s="614"/>
      <c r="H123" s="614"/>
      <c r="I123" s="614"/>
      <c r="J123" s="614"/>
      <c r="K123" s="614"/>
      <c r="L123" s="614"/>
      <c r="M123" s="615"/>
    </row>
    <row r="124" spans="1:13" ht="18" customHeight="1">
      <c r="A124" s="613" t="s">
        <v>268</v>
      </c>
      <c r="B124" s="614"/>
      <c r="C124" s="614"/>
      <c r="D124" s="614"/>
      <c r="E124" s="614"/>
      <c r="F124" s="614" t="s">
        <v>269</v>
      </c>
      <c r="G124" s="614"/>
      <c r="H124" s="614"/>
      <c r="I124" s="614"/>
      <c r="J124" s="614"/>
      <c r="K124" s="614" t="s">
        <v>270</v>
      </c>
      <c r="L124" s="614"/>
      <c r="M124" s="615"/>
    </row>
    <row r="125" spans="1:13" ht="18" customHeight="1">
      <c r="A125" s="638" t="s">
        <v>274</v>
      </c>
      <c r="B125" s="639"/>
      <c r="C125" s="639"/>
      <c r="D125" s="639"/>
      <c r="E125" s="639"/>
      <c r="F125" s="614" t="s">
        <v>272</v>
      </c>
      <c r="G125" s="614"/>
      <c r="H125" s="614"/>
      <c r="I125" s="614"/>
      <c r="J125" s="614"/>
      <c r="K125" s="614" t="s">
        <v>294</v>
      </c>
      <c r="L125" s="614"/>
      <c r="M125" s="615"/>
    </row>
    <row r="126" spans="1:13" ht="18" customHeight="1">
      <c r="A126" s="638" t="s">
        <v>275</v>
      </c>
      <c r="B126" s="639"/>
      <c r="C126" s="639"/>
      <c r="D126" s="639"/>
      <c r="E126" s="639"/>
      <c r="F126" s="618" t="s">
        <v>272</v>
      </c>
      <c r="G126" s="618"/>
      <c r="H126" s="618"/>
      <c r="I126" s="618"/>
      <c r="J126" s="618"/>
      <c r="K126" s="618" t="s">
        <v>294</v>
      </c>
      <c r="L126" s="618"/>
      <c r="M126" s="619"/>
    </row>
    <row r="127" spans="1:13" ht="18" customHeight="1">
      <c r="A127" s="643" t="s">
        <v>276</v>
      </c>
      <c r="B127" s="644"/>
      <c r="C127" s="644"/>
      <c r="D127" s="644"/>
      <c r="E127" s="645"/>
      <c r="F127" s="620" t="s">
        <v>272</v>
      </c>
      <c r="G127" s="621"/>
      <c r="H127" s="621"/>
      <c r="I127" s="621"/>
      <c r="J127" s="676"/>
      <c r="K127" s="620" t="s">
        <v>272</v>
      </c>
      <c r="L127" s="621"/>
      <c r="M127" s="622"/>
    </row>
    <row r="128" spans="1:13" ht="18" customHeight="1">
      <c r="A128" s="643" t="s">
        <v>277</v>
      </c>
      <c r="B128" s="644"/>
      <c r="C128" s="644"/>
      <c r="D128" s="644"/>
      <c r="E128" s="645"/>
      <c r="F128" s="620" t="s">
        <v>272</v>
      </c>
      <c r="G128" s="621"/>
      <c r="H128" s="621"/>
      <c r="I128" s="621"/>
      <c r="J128" s="676"/>
      <c r="K128" s="620" t="s">
        <v>272</v>
      </c>
      <c r="L128" s="621"/>
      <c r="M128" s="622"/>
    </row>
    <row r="129" spans="1:13" ht="18" customHeight="1">
      <c r="A129" s="613" t="s">
        <v>278</v>
      </c>
      <c r="B129" s="614"/>
      <c r="C129" s="614"/>
      <c r="D129" s="614"/>
      <c r="E129" s="614"/>
      <c r="F129" s="614"/>
      <c r="G129" s="614"/>
      <c r="H129" s="614"/>
      <c r="I129" s="614"/>
      <c r="J129" s="614"/>
      <c r="K129" s="614"/>
      <c r="L129" s="614"/>
      <c r="M129" s="615"/>
    </row>
    <row r="130" spans="1:13" ht="18" customHeight="1">
      <c r="A130" s="613" t="s">
        <v>268</v>
      </c>
      <c r="B130" s="614"/>
      <c r="C130" s="614"/>
      <c r="D130" s="614"/>
      <c r="E130" s="614"/>
      <c r="F130" s="614" t="s">
        <v>269</v>
      </c>
      <c r="G130" s="614"/>
      <c r="H130" s="614"/>
      <c r="I130" s="614"/>
      <c r="J130" s="614"/>
      <c r="K130" s="614" t="s">
        <v>270</v>
      </c>
      <c r="L130" s="614"/>
      <c r="M130" s="615"/>
    </row>
    <row r="131" spans="1:13" ht="18" customHeight="1">
      <c r="A131" s="616" t="s">
        <v>279</v>
      </c>
      <c r="B131" s="617"/>
      <c r="C131" s="617"/>
      <c r="D131" s="617"/>
      <c r="E131" s="617"/>
      <c r="F131" s="617"/>
      <c r="G131" s="677" t="s">
        <v>453</v>
      </c>
      <c r="H131" s="632"/>
      <c r="I131" s="632"/>
      <c r="J131" s="632"/>
      <c r="K131" s="632"/>
      <c r="L131" s="632"/>
      <c r="M131" s="675"/>
    </row>
    <row r="132" spans="1:13" ht="18" customHeight="1">
      <c r="A132" s="117" t="s">
        <v>280</v>
      </c>
      <c r="B132" s="620" t="s">
        <v>447</v>
      </c>
      <c r="C132" s="621"/>
      <c r="D132" s="621"/>
      <c r="E132" s="621"/>
      <c r="F132" s="621"/>
      <c r="G132" s="621"/>
      <c r="H132" s="621"/>
      <c r="I132" s="621"/>
      <c r="J132" s="621"/>
      <c r="K132" s="621"/>
      <c r="L132" s="621"/>
      <c r="M132" s="622"/>
    </row>
    <row r="133" spans="1:13" ht="18" customHeight="1">
      <c r="A133" s="117" t="s">
        <v>226</v>
      </c>
      <c r="B133" s="620" t="s">
        <v>438</v>
      </c>
      <c r="C133" s="621"/>
      <c r="D133" s="621"/>
      <c r="E133" s="621"/>
      <c r="F133" s="621"/>
      <c r="G133" s="621"/>
      <c r="H133" s="621"/>
      <c r="I133" s="621"/>
      <c r="J133" s="621"/>
      <c r="K133" s="621"/>
      <c r="L133" s="621"/>
      <c r="M133" s="622"/>
    </row>
    <row r="134" spans="1:13" ht="18" customHeight="1">
      <c r="A134" s="623" t="s">
        <v>443</v>
      </c>
      <c r="B134" s="624"/>
      <c r="C134" s="625"/>
      <c r="D134" s="632"/>
      <c r="E134" s="632"/>
      <c r="F134" s="632"/>
      <c r="G134" s="632"/>
      <c r="H134" s="632"/>
      <c r="I134" s="632"/>
      <c r="J134" s="614" t="s">
        <v>281</v>
      </c>
      <c r="K134" s="614"/>
      <c r="L134" s="614"/>
      <c r="M134" s="615"/>
    </row>
    <row r="135" spans="1:13" ht="18" customHeight="1">
      <c r="A135" s="626"/>
      <c r="B135" s="627"/>
      <c r="C135" s="628"/>
      <c r="D135" s="632"/>
      <c r="E135" s="632"/>
      <c r="F135" s="632"/>
      <c r="G135" s="632"/>
      <c r="H135" s="632"/>
      <c r="I135" s="632"/>
      <c r="J135" s="614"/>
      <c r="K135" s="614"/>
      <c r="L135" s="614"/>
      <c r="M135" s="615"/>
    </row>
    <row r="136" spans="1:13" ht="18" customHeight="1">
      <c r="A136" s="626"/>
      <c r="B136" s="627"/>
      <c r="C136" s="628"/>
      <c r="D136" s="632"/>
      <c r="E136" s="632"/>
      <c r="F136" s="632"/>
      <c r="G136" s="632"/>
      <c r="H136" s="632"/>
      <c r="I136" s="632"/>
      <c r="J136" s="614"/>
      <c r="K136" s="614"/>
      <c r="L136" s="614"/>
      <c r="M136" s="615"/>
    </row>
    <row r="137" spans="1:13" ht="18" customHeight="1">
      <c r="A137" s="629"/>
      <c r="B137" s="630"/>
      <c r="C137" s="631"/>
      <c r="D137" s="632"/>
      <c r="E137" s="632"/>
      <c r="F137" s="632"/>
      <c r="G137" s="632"/>
      <c r="H137" s="632"/>
      <c r="I137" s="632"/>
      <c r="J137" s="614"/>
      <c r="K137" s="614"/>
      <c r="L137" s="614"/>
      <c r="M137" s="615"/>
    </row>
    <row r="138" spans="1:13" ht="18" customHeight="1">
      <c r="A138" s="633" t="s">
        <v>282</v>
      </c>
      <c r="B138" s="634"/>
      <c r="C138" s="634"/>
      <c r="D138" s="634"/>
      <c r="E138" s="634"/>
      <c r="F138" s="634"/>
      <c r="G138" s="634"/>
      <c r="H138" s="635" t="s">
        <v>283</v>
      </c>
      <c r="I138" s="636"/>
      <c r="J138" s="636"/>
      <c r="K138" s="636"/>
      <c r="L138" s="636"/>
      <c r="M138" s="637"/>
    </row>
    <row r="139" spans="1:13" ht="18" customHeight="1">
      <c r="A139" s="133" t="s">
        <v>284</v>
      </c>
      <c r="B139" s="634" t="s">
        <v>130</v>
      </c>
      <c r="C139" s="634"/>
      <c r="D139" s="134" t="s">
        <v>284</v>
      </c>
      <c r="E139" s="135"/>
      <c r="F139" s="634" t="s">
        <v>130</v>
      </c>
      <c r="G139" s="634"/>
      <c r="H139" s="136"/>
      <c r="I139" s="136"/>
      <c r="J139" s="137" t="s">
        <v>285</v>
      </c>
      <c r="K139" s="136"/>
      <c r="L139" s="137" t="s">
        <v>130</v>
      </c>
      <c r="M139" s="138"/>
    </row>
    <row r="140" spans="1:13" ht="18" customHeight="1">
      <c r="A140" s="139" t="s">
        <v>286</v>
      </c>
      <c r="B140" s="609" t="s">
        <v>287</v>
      </c>
      <c r="C140" s="609"/>
      <c r="D140" s="609" t="s">
        <v>288</v>
      </c>
      <c r="E140" s="609"/>
      <c r="F140" s="609" t="s">
        <v>289</v>
      </c>
      <c r="G140" s="609"/>
      <c r="H140" s="136"/>
      <c r="I140" s="136"/>
      <c r="J140" s="610">
        <v>3</v>
      </c>
      <c r="K140" s="611"/>
      <c r="L140" s="135" t="s">
        <v>272</v>
      </c>
      <c r="M140" s="138"/>
    </row>
    <row r="141" spans="1:13" ht="18" customHeight="1">
      <c r="A141" s="139" t="s">
        <v>290</v>
      </c>
      <c r="B141" s="609" t="s">
        <v>291</v>
      </c>
      <c r="C141" s="609"/>
      <c r="D141" s="609" t="s">
        <v>292</v>
      </c>
      <c r="E141" s="609"/>
      <c r="F141" s="609" t="s">
        <v>293</v>
      </c>
      <c r="G141" s="609"/>
      <c r="H141" s="136"/>
      <c r="I141" s="136"/>
      <c r="J141" s="610">
        <v>2</v>
      </c>
      <c r="K141" s="611"/>
      <c r="L141" s="135" t="s">
        <v>294</v>
      </c>
      <c r="M141" s="138"/>
    </row>
    <row r="142" spans="1:13" ht="18" customHeight="1">
      <c r="A142" s="139" t="s">
        <v>295</v>
      </c>
      <c r="B142" s="609" t="s">
        <v>296</v>
      </c>
      <c r="C142" s="609"/>
      <c r="D142" s="609" t="s">
        <v>297</v>
      </c>
      <c r="E142" s="609"/>
      <c r="F142" s="609" t="s">
        <v>298</v>
      </c>
      <c r="G142" s="609"/>
      <c r="H142" s="136"/>
      <c r="I142" s="136"/>
      <c r="J142" s="610">
        <v>1</v>
      </c>
      <c r="K142" s="611"/>
      <c r="L142" s="135" t="s">
        <v>299</v>
      </c>
      <c r="M142" s="138"/>
    </row>
    <row r="143" spans="1:13" ht="18" customHeight="1" thickBot="1">
      <c r="A143" s="140" t="s">
        <v>300</v>
      </c>
      <c r="B143" s="612" t="s">
        <v>301</v>
      </c>
      <c r="C143" s="612"/>
      <c r="D143" s="612" t="s">
        <v>302</v>
      </c>
      <c r="E143" s="612"/>
      <c r="F143" s="612" t="s">
        <v>303</v>
      </c>
      <c r="G143" s="612"/>
      <c r="H143" s="141"/>
      <c r="I143" s="141"/>
      <c r="J143" s="141"/>
      <c r="K143" s="141"/>
      <c r="L143" s="141"/>
      <c r="M143" s="142"/>
    </row>
    <row r="144" spans="1:13" ht="18" customHeight="1" thickBot="1"/>
    <row r="145" spans="1:19" ht="18" customHeight="1">
      <c r="A145" s="105"/>
      <c r="B145" s="647" t="s">
        <v>227</v>
      </c>
      <c r="C145" s="647"/>
      <c r="D145" s="647"/>
      <c r="E145" s="647"/>
      <c r="F145" s="647"/>
      <c r="G145" s="647"/>
      <c r="H145" s="647"/>
      <c r="I145" s="656"/>
      <c r="J145" s="646" t="s">
        <v>228</v>
      </c>
      <c r="K145" s="647"/>
      <c r="L145" s="647"/>
      <c r="M145" s="648"/>
    </row>
    <row r="146" spans="1:19" ht="18" customHeight="1">
      <c r="A146" s="649" t="s">
        <v>229</v>
      </c>
      <c r="B146" s="650"/>
      <c r="C146" s="650"/>
      <c r="D146" s="650"/>
      <c r="E146" s="650"/>
      <c r="F146" s="650"/>
      <c r="G146" s="650"/>
      <c r="H146" s="650"/>
      <c r="I146" s="650"/>
      <c r="J146" s="650"/>
      <c r="K146" s="650"/>
      <c r="L146" s="650"/>
      <c r="M146" s="651"/>
    </row>
    <row r="147" spans="1:19" ht="18" customHeight="1">
      <c r="A147" s="106"/>
      <c r="B147" s="652" t="s">
        <v>230</v>
      </c>
      <c r="C147" s="652"/>
      <c r="D147" s="652"/>
      <c r="E147" s="653"/>
      <c r="F147" s="107" t="s">
        <v>231</v>
      </c>
      <c r="G147" s="107"/>
      <c r="H147" s="640" t="s">
        <v>232</v>
      </c>
      <c r="I147" s="641"/>
      <c r="J147" s="642"/>
      <c r="K147" s="109" t="s">
        <v>233</v>
      </c>
      <c r="L147" s="110"/>
      <c r="M147" s="111"/>
    </row>
    <row r="148" spans="1:19" ht="18" customHeight="1">
      <c r="A148" s="654" t="s">
        <v>439</v>
      </c>
      <c r="B148" s="641"/>
      <c r="C148" s="641"/>
      <c r="D148" s="641"/>
      <c r="E148" s="641"/>
      <c r="F148" s="641"/>
      <c r="G148" s="641"/>
      <c r="H148" s="641"/>
      <c r="I148" s="641"/>
      <c r="J148" s="641"/>
      <c r="K148" s="641"/>
      <c r="L148" s="641"/>
      <c r="M148" s="655"/>
    </row>
    <row r="149" spans="1:19" ht="18" customHeight="1">
      <c r="A149" s="643" t="s">
        <v>234</v>
      </c>
      <c r="B149" s="644"/>
      <c r="C149" s="644"/>
      <c r="D149" s="644"/>
      <c r="E149" s="644"/>
      <c r="F149" s="644"/>
      <c r="G149" s="644"/>
      <c r="H149" s="644"/>
      <c r="I149" s="644"/>
      <c r="J149" s="644"/>
      <c r="K149" s="644"/>
      <c r="L149" s="644"/>
      <c r="M149" s="666"/>
    </row>
    <row r="150" spans="1:19" ht="18" customHeight="1">
      <c r="A150" s="638" t="s">
        <v>235</v>
      </c>
      <c r="B150" s="639"/>
      <c r="C150" s="620" t="s">
        <v>155</v>
      </c>
      <c r="D150" s="621"/>
      <c r="E150" s="621"/>
      <c r="F150" s="621"/>
      <c r="G150" s="676"/>
      <c r="H150" s="112" t="s">
        <v>236</v>
      </c>
      <c r="I150" s="113"/>
      <c r="J150" s="618">
        <v>4</v>
      </c>
      <c r="K150" s="618"/>
      <c r="L150" s="618"/>
      <c r="M150" s="619"/>
    </row>
    <row r="151" spans="1:19" ht="18" customHeight="1">
      <c r="A151" s="638" t="s">
        <v>237</v>
      </c>
      <c r="B151" s="639"/>
      <c r="C151" s="620" t="s">
        <v>139</v>
      </c>
      <c r="D151" s="621"/>
      <c r="E151" s="621"/>
      <c r="F151" s="621"/>
      <c r="G151" s="676"/>
      <c r="H151" s="112" t="s">
        <v>238</v>
      </c>
      <c r="I151" s="113"/>
      <c r="J151" s="701">
        <v>1346</v>
      </c>
      <c r="K151" s="701"/>
      <c r="L151" s="701"/>
      <c r="M151" s="702"/>
    </row>
    <row r="152" spans="1:19" ht="18" customHeight="1">
      <c r="A152" s="638" t="s">
        <v>239</v>
      </c>
      <c r="B152" s="639"/>
      <c r="C152" s="686" t="s">
        <v>29</v>
      </c>
      <c r="D152" s="621"/>
      <c r="E152" s="621"/>
      <c r="F152" s="621"/>
      <c r="G152" s="676"/>
      <c r="H152" s="112" t="s">
        <v>240</v>
      </c>
      <c r="I152" s="113"/>
      <c r="J152" s="618">
        <v>9419248324</v>
      </c>
      <c r="K152" s="618"/>
      <c r="L152" s="618"/>
      <c r="M152" s="619"/>
    </row>
    <row r="153" spans="1:19" ht="18" customHeight="1">
      <c r="A153" s="638" t="s">
        <v>241</v>
      </c>
      <c r="B153" s="639"/>
      <c r="C153" s="620" t="s">
        <v>351</v>
      </c>
      <c r="D153" s="621"/>
      <c r="E153" s="621"/>
      <c r="F153" s="621"/>
      <c r="G153" s="622"/>
      <c r="H153" s="616" t="s">
        <v>195</v>
      </c>
      <c r="I153" s="617"/>
      <c r="J153" s="618" t="s">
        <v>352</v>
      </c>
      <c r="K153" s="618"/>
      <c r="L153" s="618"/>
      <c r="M153" s="619"/>
    </row>
    <row r="154" spans="1:19" ht="18" customHeight="1">
      <c r="A154" s="613" t="s">
        <v>242</v>
      </c>
      <c r="B154" s="614"/>
      <c r="C154" s="614"/>
      <c r="D154" s="614"/>
      <c r="E154" s="614"/>
      <c r="F154" s="614"/>
      <c r="G154" s="614"/>
      <c r="H154" s="614"/>
      <c r="I154" s="614"/>
      <c r="J154" s="614"/>
      <c r="K154" s="614"/>
      <c r="L154" s="614"/>
      <c r="M154" s="615"/>
    </row>
    <row r="155" spans="1:19" ht="18" customHeight="1">
      <c r="A155" s="685" t="s">
        <v>243</v>
      </c>
      <c r="B155" s="614" t="s">
        <v>244</v>
      </c>
      <c r="C155" s="614"/>
      <c r="D155" s="614"/>
      <c r="E155" s="614"/>
      <c r="F155" s="614"/>
      <c r="G155" s="614"/>
      <c r="H155" s="614" t="s">
        <v>245</v>
      </c>
      <c r="I155" s="614"/>
      <c r="J155" s="614"/>
      <c r="K155" s="614"/>
      <c r="L155" s="614"/>
      <c r="M155" s="614"/>
      <c r="N155" s="362"/>
      <c r="O155" s="362"/>
      <c r="P155" s="362"/>
      <c r="Q155" s="362"/>
      <c r="R155" s="362"/>
      <c r="S155" s="362"/>
    </row>
    <row r="156" spans="1:19" ht="30">
      <c r="A156" s="685"/>
      <c r="B156" s="114" t="s">
        <v>246</v>
      </c>
      <c r="C156" s="114" t="s">
        <v>247</v>
      </c>
      <c r="D156" s="114" t="s">
        <v>248</v>
      </c>
      <c r="E156" s="114" t="s">
        <v>249</v>
      </c>
      <c r="F156" s="114">
        <v>100</v>
      </c>
      <c r="G156" s="115" t="s">
        <v>187</v>
      </c>
      <c r="H156" s="114" t="s">
        <v>250</v>
      </c>
      <c r="I156" s="114" t="s">
        <v>247</v>
      </c>
      <c r="J156" s="114" t="s">
        <v>248</v>
      </c>
      <c r="K156" s="114" t="s">
        <v>251</v>
      </c>
      <c r="L156" s="114">
        <v>100</v>
      </c>
      <c r="M156" s="115" t="s">
        <v>187</v>
      </c>
      <c r="N156" s="350"/>
      <c r="O156" s="346"/>
      <c r="P156" s="350"/>
      <c r="Q156" s="429"/>
      <c r="R156" s="350"/>
      <c r="S156" s="429"/>
    </row>
    <row r="157" spans="1:19" ht="18" customHeight="1">
      <c r="A157" s="428" t="s">
        <v>123</v>
      </c>
      <c r="B157" s="370">
        <v>9.75</v>
      </c>
      <c r="C157" s="439">
        <v>5</v>
      </c>
      <c r="D157" s="439">
        <v>5</v>
      </c>
      <c r="E157" s="439">
        <v>67</v>
      </c>
      <c r="F157" s="440">
        <f t="shared" ref="F157" si="16">B157+C157+D157+E157</f>
        <v>86.75</v>
      </c>
      <c r="G157" s="441" t="str">
        <f t="shared" ref="G157:G160" si="17">IF(F157&gt;=91,"A1",IF(F157&gt;=81,"A2",IF(F157&gt;=71,"B1",IF(F157&gt;=61,"B2",IF(F157&gt;=51,"C1",IF(F157&gt;=41,"C2",IF(F157&gt;=33,"D","E")))))))</f>
        <v>A2</v>
      </c>
      <c r="H157" s="442">
        <v>10</v>
      </c>
      <c r="I157" s="370">
        <v>4</v>
      </c>
      <c r="J157" s="370">
        <v>5</v>
      </c>
      <c r="K157" s="371">
        <v>65</v>
      </c>
      <c r="L157" s="378">
        <f t="shared" ref="L157" si="18">SUM(H157:K157)</f>
        <v>84</v>
      </c>
      <c r="M157" s="370" t="str">
        <f t="shared" ref="M157:M160" si="19">IF(L157&gt;=91,"A1",IF(L157&gt;=81,"A2",IF(L157&gt;=71,"B1",IF(L157&gt;=61,"B2",IF(L157&gt;=51,"C1",IF(L157&gt;=41,"C2",IF(L157&gt;=33,"D","E")))))))</f>
        <v>A2</v>
      </c>
      <c r="N157" s="350"/>
      <c r="O157" s="346"/>
      <c r="P157" s="350"/>
      <c r="Q157" s="429"/>
      <c r="R157" s="350"/>
      <c r="S157" s="429"/>
    </row>
    <row r="158" spans="1:19" ht="18" customHeight="1">
      <c r="A158" s="428" t="s">
        <v>124</v>
      </c>
      <c r="B158" s="370">
        <v>10</v>
      </c>
      <c r="C158" s="370">
        <v>5</v>
      </c>
      <c r="D158" s="370">
        <v>5</v>
      </c>
      <c r="E158" s="370">
        <v>59.5</v>
      </c>
      <c r="F158" s="372">
        <f t="shared" ref="F158:F160" si="20">(B158+C158+D158+E158)</f>
        <v>79.5</v>
      </c>
      <c r="G158" s="370" t="str">
        <f t="shared" si="17"/>
        <v>B1</v>
      </c>
      <c r="H158" s="370">
        <v>8.25</v>
      </c>
      <c r="I158" s="370">
        <v>5</v>
      </c>
      <c r="J158" s="370">
        <v>5</v>
      </c>
      <c r="K158" s="377">
        <v>58</v>
      </c>
      <c r="L158" s="374">
        <f>SUM(H158:K158)</f>
        <v>76.25</v>
      </c>
      <c r="M158" s="375" t="str">
        <f t="shared" si="19"/>
        <v>B1</v>
      </c>
      <c r="N158" s="350"/>
      <c r="O158" s="346"/>
      <c r="P158" s="350"/>
      <c r="Q158" s="429"/>
      <c r="R158" s="350"/>
      <c r="S158" s="429"/>
    </row>
    <row r="159" spans="1:19" ht="18" customHeight="1">
      <c r="A159" s="428" t="s">
        <v>252</v>
      </c>
      <c r="B159" s="370">
        <v>7.75</v>
      </c>
      <c r="C159" s="370">
        <v>5</v>
      </c>
      <c r="D159" s="370">
        <v>5</v>
      </c>
      <c r="E159" s="370">
        <v>58.5</v>
      </c>
      <c r="F159" s="370">
        <f t="shared" si="20"/>
        <v>76.25</v>
      </c>
      <c r="G159" s="370" t="str">
        <f t="shared" si="17"/>
        <v>B1</v>
      </c>
      <c r="H159" s="442">
        <v>7.25</v>
      </c>
      <c r="I159" s="370">
        <v>5</v>
      </c>
      <c r="J159" s="370">
        <v>5</v>
      </c>
      <c r="K159" s="377">
        <v>65.5</v>
      </c>
      <c r="L159" s="374">
        <f t="shared" ref="L159" si="21">SUM(H159:K159)</f>
        <v>82.75</v>
      </c>
      <c r="M159" s="375" t="str">
        <f t="shared" si="19"/>
        <v>A2</v>
      </c>
      <c r="N159" s="350"/>
      <c r="O159" s="346"/>
      <c r="P159" s="350"/>
      <c r="Q159" s="429"/>
      <c r="R159" s="350"/>
      <c r="S159" s="429"/>
    </row>
    <row r="160" spans="1:19" ht="18" customHeight="1">
      <c r="A160" s="428" t="s">
        <v>126</v>
      </c>
      <c r="B160" s="370">
        <v>8.75</v>
      </c>
      <c r="C160" s="370" t="s">
        <v>324</v>
      </c>
      <c r="D160" s="370">
        <v>5</v>
      </c>
      <c r="E160" s="370">
        <v>72.5</v>
      </c>
      <c r="F160" s="370">
        <f t="shared" si="20"/>
        <v>90.75</v>
      </c>
      <c r="G160" s="370" t="str">
        <f t="shared" si="17"/>
        <v>A2</v>
      </c>
      <c r="H160" s="122">
        <v>9.5</v>
      </c>
      <c r="I160" s="392">
        <v>4</v>
      </c>
      <c r="J160" s="378">
        <v>5</v>
      </c>
      <c r="K160" s="332">
        <v>70.5</v>
      </c>
      <c r="L160" s="374">
        <f>SUM(H160:K160)</f>
        <v>89</v>
      </c>
      <c r="M160" s="374" t="str">
        <f t="shared" si="19"/>
        <v>A2</v>
      </c>
      <c r="N160" s="350"/>
      <c r="O160" s="346"/>
      <c r="P160" s="350"/>
      <c r="Q160" s="429"/>
      <c r="R160" s="350"/>
      <c r="S160" s="429"/>
    </row>
    <row r="161" spans="1:19" ht="18" customHeight="1">
      <c r="A161" s="428" t="s">
        <v>127</v>
      </c>
      <c r="B161" s="370"/>
      <c r="C161" s="370"/>
      <c r="D161" s="370"/>
      <c r="E161" s="443"/>
      <c r="F161" s="393">
        <v>47.5</v>
      </c>
      <c r="G161" s="370"/>
      <c r="H161" s="370"/>
      <c r="I161" s="370"/>
      <c r="J161" s="370"/>
      <c r="K161" s="370"/>
      <c r="L161" s="370">
        <v>47.5</v>
      </c>
      <c r="M161" s="370"/>
      <c r="N161" s="350"/>
      <c r="O161" s="346"/>
      <c r="P161" s="350"/>
      <c r="Q161" s="429"/>
      <c r="R161" s="350"/>
      <c r="S161" s="429"/>
    </row>
    <row r="162" spans="1:19" ht="18" customHeight="1">
      <c r="A162" s="428" t="s">
        <v>253</v>
      </c>
      <c r="B162" s="370"/>
      <c r="C162" s="370"/>
      <c r="D162" s="370"/>
      <c r="E162" s="444"/>
      <c r="F162" s="370">
        <v>48.5</v>
      </c>
      <c r="G162" s="370"/>
      <c r="H162" s="370"/>
      <c r="I162" s="370"/>
      <c r="J162" s="370"/>
      <c r="K162" s="444"/>
      <c r="L162" s="370">
        <v>44.5</v>
      </c>
      <c r="M162" s="370"/>
      <c r="N162" s="350"/>
      <c r="O162" s="346"/>
      <c r="P162" s="350"/>
      <c r="Q162" s="429"/>
      <c r="R162" s="350"/>
      <c r="S162" s="429"/>
    </row>
    <row r="163" spans="1:19" ht="18" customHeight="1">
      <c r="A163" s="428" t="s">
        <v>254</v>
      </c>
      <c r="B163" s="370"/>
      <c r="C163" s="370"/>
      <c r="D163" s="370"/>
      <c r="E163" s="370"/>
      <c r="F163" s="370">
        <v>25</v>
      </c>
      <c r="G163" s="370"/>
      <c r="H163" s="370"/>
      <c r="I163" s="370"/>
      <c r="J163" s="370"/>
      <c r="K163" s="370"/>
      <c r="L163" s="370">
        <v>47</v>
      </c>
      <c r="M163" s="370"/>
      <c r="N163" s="350"/>
      <c r="O163" s="346"/>
      <c r="P163" s="350"/>
      <c r="Q163" s="429"/>
      <c r="R163" s="350"/>
      <c r="S163" s="429"/>
    </row>
    <row r="164" spans="1:19" ht="26.25">
      <c r="A164" s="430" t="s">
        <v>255</v>
      </c>
      <c r="B164" s="430"/>
      <c r="C164" s="433" t="s">
        <v>256</v>
      </c>
      <c r="D164" s="119">
        <f>(F157+F158+F159+F160+F161)</f>
        <v>380.75</v>
      </c>
      <c r="E164" s="431"/>
      <c r="F164" s="433" t="s">
        <v>257</v>
      </c>
      <c r="G164" s="119">
        <f>(D164/450)*100</f>
        <v>84.611111111111114</v>
      </c>
      <c r="H164" s="431"/>
      <c r="I164" s="432"/>
      <c r="J164" s="678" t="s">
        <v>258</v>
      </c>
      <c r="K164" s="678"/>
      <c r="L164" s="679" t="str">
        <f>IF(G164&gt;=91,"A1",IF(G164&gt;=81,"A2",IF(G164&gt;=71,"B1",IF(G164&gt;=61,"B2",IF(G164&gt;=51,"C1",IF(G164&gt;=41,"C2",IF(G164&gt;=33,"D","E")))))))</f>
        <v>A2</v>
      </c>
      <c r="M164" s="679" t="str">
        <f t="shared" ref="M164:M165" si="22">IF(K164&gt;=91,"A1",IF(K164&gt;=81,"A2",IF(K164&gt;=71,"B1",IF(K164&gt;=61,"B2",IF(K164&gt;=51,"C1",IF(K164&gt;=41,"C2",IF(K164&gt;=33,"D","E")))))))</f>
        <v>E</v>
      </c>
      <c r="N164" s="350"/>
      <c r="O164" s="346"/>
      <c r="P164" s="350"/>
      <c r="Q164" s="429"/>
      <c r="R164" s="350"/>
      <c r="S164" s="429"/>
    </row>
    <row r="165" spans="1:19" ht="26.25">
      <c r="A165" s="434" t="s">
        <v>259</v>
      </c>
      <c r="B165" s="430"/>
      <c r="C165" s="433" t="s">
        <v>260</v>
      </c>
      <c r="D165" s="119">
        <f>(L157+L158+L159+L160+L161)</f>
        <v>379.5</v>
      </c>
      <c r="E165" s="431"/>
      <c r="F165" s="433" t="s">
        <v>261</v>
      </c>
      <c r="G165" s="119">
        <f>D165/450*100</f>
        <v>84.333333333333343</v>
      </c>
      <c r="H165" s="435"/>
      <c r="I165" s="436"/>
      <c r="J165" s="678" t="s">
        <v>262</v>
      </c>
      <c r="K165" s="678"/>
      <c r="L165" s="679" t="str">
        <f>IF(G165&gt;=91,"A1",IF(G165&gt;=81,"A2",IF(G165&gt;=71,"B1",IF(G165&gt;=61,"B2",IF(G165&gt;=51,"C1",IF(G165&gt;=41,"C2",IF(G165&gt;=33,"D","E")))))))</f>
        <v>A2</v>
      </c>
      <c r="M165" s="679" t="str">
        <f t="shared" si="22"/>
        <v>E</v>
      </c>
    </row>
    <row r="166" spans="1:19" ht="18" customHeight="1">
      <c r="A166" s="437" t="s">
        <v>263</v>
      </c>
      <c r="B166" s="437"/>
      <c r="C166" s="174"/>
      <c r="D166" s="384">
        <f>(D164+D165)</f>
        <v>760.25</v>
      </c>
      <c r="E166" s="438"/>
      <c r="F166" s="437" t="s">
        <v>264</v>
      </c>
      <c r="G166" s="437"/>
      <c r="H166" s="437"/>
      <c r="I166" s="384">
        <f>(D166/900)*100</f>
        <v>84.472222222222229</v>
      </c>
      <c r="J166" s="680" t="s">
        <v>265</v>
      </c>
      <c r="K166" s="681"/>
      <c r="L166" s="680" t="str">
        <f>IF(I166&gt;=91,"A1",IF(I166&gt;=81,"A2",IF(I166&gt;=71,"B1",IF(I166&gt;=61,"B2",IF(I166&gt;=51,"C1",IF(I166&gt;=41,"C2",IF(I166&gt;=33,"D","E")))))))</f>
        <v>A2</v>
      </c>
      <c r="M166" s="681"/>
    </row>
    <row r="167" spans="1:19" ht="18" customHeight="1">
      <c r="A167" s="682" t="s">
        <v>266</v>
      </c>
      <c r="B167" s="683"/>
      <c r="C167" s="683"/>
      <c r="D167" s="683"/>
      <c r="E167" s="683"/>
      <c r="F167" s="683"/>
      <c r="G167" s="683"/>
      <c r="H167" s="683"/>
      <c r="I167" s="683"/>
      <c r="J167" s="683"/>
      <c r="K167" s="683"/>
      <c r="L167" s="683"/>
      <c r="M167" s="684"/>
    </row>
    <row r="168" spans="1:19" ht="18" customHeight="1">
      <c r="A168" s="613" t="s">
        <v>267</v>
      </c>
      <c r="B168" s="614"/>
      <c r="C168" s="614"/>
      <c r="D168" s="614"/>
      <c r="E168" s="614"/>
      <c r="F168" s="614"/>
      <c r="G168" s="614"/>
      <c r="H168" s="614"/>
      <c r="I168" s="614"/>
      <c r="J168" s="614"/>
      <c r="K168" s="614"/>
      <c r="L168" s="614"/>
      <c r="M168" s="615"/>
    </row>
    <row r="169" spans="1:19" ht="18" customHeight="1">
      <c r="A169" s="613" t="s">
        <v>268</v>
      </c>
      <c r="B169" s="614"/>
      <c r="C169" s="614"/>
      <c r="D169" s="614"/>
      <c r="E169" s="614"/>
      <c r="F169" s="614" t="s">
        <v>269</v>
      </c>
      <c r="G169" s="614"/>
      <c r="H169" s="614"/>
      <c r="I169" s="614"/>
      <c r="J169" s="614"/>
      <c r="K169" s="614" t="s">
        <v>270</v>
      </c>
      <c r="L169" s="614"/>
      <c r="M169" s="615"/>
    </row>
    <row r="170" spans="1:19" ht="18" customHeight="1">
      <c r="A170" s="616" t="s">
        <v>271</v>
      </c>
      <c r="B170" s="617"/>
      <c r="C170" s="617"/>
      <c r="D170" s="617"/>
      <c r="E170" s="617"/>
      <c r="F170" s="632" t="s">
        <v>272</v>
      </c>
      <c r="G170" s="632"/>
      <c r="H170" s="632"/>
      <c r="I170" s="632"/>
      <c r="J170" s="632"/>
      <c r="K170" s="632" t="s">
        <v>272</v>
      </c>
      <c r="L170" s="632"/>
      <c r="M170" s="675"/>
    </row>
    <row r="171" spans="1:19" ht="18" customHeight="1">
      <c r="A171" s="613" t="s">
        <v>273</v>
      </c>
      <c r="B171" s="614"/>
      <c r="C171" s="614"/>
      <c r="D171" s="614"/>
      <c r="E171" s="614"/>
      <c r="F171" s="614"/>
      <c r="G171" s="614"/>
      <c r="H171" s="614"/>
      <c r="I171" s="614"/>
      <c r="J171" s="614"/>
      <c r="K171" s="614"/>
      <c r="L171" s="614"/>
      <c r="M171" s="615"/>
    </row>
    <row r="172" spans="1:19" ht="18" customHeight="1">
      <c r="A172" s="613" t="s">
        <v>268</v>
      </c>
      <c r="B172" s="614"/>
      <c r="C172" s="614"/>
      <c r="D172" s="614"/>
      <c r="E172" s="614"/>
      <c r="F172" s="614" t="s">
        <v>269</v>
      </c>
      <c r="G172" s="614"/>
      <c r="H172" s="614"/>
      <c r="I172" s="614"/>
      <c r="J172" s="614"/>
      <c r="K172" s="614" t="s">
        <v>270</v>
      </c>
      <c r="L172" s="614"/>
      <c r="M172" s="615"/>
    </row>
    <row r="173" spans="1:19" ht="18" customHeight="1">
      <c r="A173" s="638" t="s">
        <v>274</v>
      </c>
      <c r="B173" s="639"/>
      <c r="C173" s="639"/>
      <c r="D173" s="639"/>
      <c r="E173" s="639"/>
      <c r="F173" s="614" t="s">
        <v>272</v>
      </c>
      <c r="G173" s="614"/>
      <c r="H173" s="614"/>
      <c r="I173" s="614"/>
      <c r="J173" s="614"/>
      <c r="K173" s="614" t="s">
        <v>272</v>
      </c>
      <c r="L173" s="614"/>
      <c r="M173" s="615"/>
    </row>
    <row r="174" spans="1:19" ht="18" customHeight="1">
      <c r="A174" s="638" t="s">
        <v>275</v>
      </c>
      <c r="B174" s="639"/>
      <c r="C174" s="639"/>
      <c r="D174" s="639"/>
      <c r="E174" s="639"/>
      <c r="F174" s="677" t="s">
        <v>272</v>
      </c>
      <c r="G174" s="632"/>
      <c r="H174" s="632"/>
      <c r="I174" s="632"/>
      <c r="J174" s="632"/>
      <c r="K174" s="677" t="s">
        <v>272</v>
      </c>
      <c r="L174" s="632"/>
      <c r="M174" s="675"/>
    </row>
    <row r="175" spans="1:19" ht="18" customHeight="1">
      <c r="A175" s="643" t="s">
        <v>276</v>
      </c>
      <c r="B175" s="644"/>
      <c r="C175" s="644"/>
      <c r="D175" s="644"/>
      <c r="E175" s="645"/>
      <c r="F175" s="687" t="s">
        <v>272</v>
      </c>
      <c r="G175" s="688"/>
      <c r="H175" s="688"/>
      <c r="I175" s="688"/>
      <c r="J175" s="689"/>
      <c r="K175" s="687" t="s">
        <v>272</v>
      </c>
      <c r="L175" s="688"/>
      <c r="M175" s="690"/>
    </row>
    <row r="176" spans="1:19" ht="18" customHeight="1">
      <c r="A176" s="643" t="s">
        <v>277</v>
      </c>
      <c r="B176" s="644"/>
      <c r="C176" s="644"/>
      <c r="D176" s="644"/>
      <c r="E176" s="645"/>
      <c r="F176" s="687" t="s">
        <v>272</v>
      </c>
      <c r="G176" s="688"/>
      <c r="H176" s="688"/>
      <c r="I176" s="688"/>
      <c r="J176" s="689"/>
      <c r="K176" s="687" t="s">
        <v>272</v>
      </c>
      <c r="L176" s="688"/>
      <c r="M176" s="690"/>
    </row>
    <row r="177" spans="1:13" ht="18" customHeight="1">
      <c r="A177" s="613" t="s">
        <v>278</v>
      </c>
      <c r="B177" s="614"/>
      <c r="C177" s="614"/>
      <c r="D177" s="614"/>
      <c r="E177" s="614"/>
      <c r="F177" s="614"/>
      <c r="G177" s="614"/>
      <c r="H177" s="614"/>
      <c r="I177" s="614"/>
      <c r="J177" s="614"/>
      <c r="K177" s="614"/>
      <c r="L177" s="614"/>
      <c r="M177" s="615"/>
    </row>
    <row r="178" spans="1:13" ht="18" customHeight="1">
      <c r="A178" s="613" t="s">
        <v>268</v>
      </c>
      <c r="B178" s="614"/>
      <c r="C178" s="614"/>
      <c r="D178" s="614"/>
      <c r="E178" s="614"/>
      <c r="F178" s="614" t="s">
        <v>269</v>
      </c>
      <c r="G178" s="614"/>
      <c r="H178" s="614"/>
      <c r="I178" s="614"/>
      <c r="J178" s="614"/>
      <c r="K178" s="614" t="s">
        <v>270</v>
      </c>
      <c r="L178" s="614"/>
      <c r="M178" s="615"/>
    </row>
    <row r="179" spans="1:13" ht="18" customHeight="1">
      <c r="A179" s="616" t="s">
        <v>279</v>
      </c>
      <c r="B179" s="617"/>
      <c r="C179" s="617"/>
      <c r="D179" s="617"/>
      <c r="E179" s="617"/>
      <c r="F179" s="617"/>
      <c r="G179" s="677" t="s">
        <v>451</v>
      </c>
      <c r="H179" s="632"/>
      <c r="I179" s="632"/>
      <c r="J179" s="632"/>
      <c r="K179" s="632"/>
      <c r="L179" s="632"/>
      <c r="M179" s="675"/>
    </row>
    <row r="180" spans="1:13" ht="18" customHeight="1">
      <c r="A180" s="117" t="s">
        <v>280</v>
      </c>
      <c r="B180" s="620" t="s">
        <v>445</v>
      </c>
      <c r="C180" s="621"/>
      <c r="D180" s="621"/>
      <c r="E180" s="621"/>
      <c r="F180" s="621"/>
      <c r="G180" s="621"/>
      <c r="H180" s="621"/>
      <c r="I180" s="621"/>
      <c r="J180" s="621"/>
      <c r="K180" s="621"/>
      <c r="L180" s="621"/>
      <c r="M180" s="622"/>
    </row>
    <row r="181" spans="1:13" ht="18" customHeight="1">
      <c r="A181" s="117" t="s">
        <v>226</v>
      </c>
      <c r="B181" s="620" t="s">
        <v>438</v>
      </c>
      <c r="C181" s="621"/>
      <c r="D181" s="621"/>
      <c r="E181" s="621"/>
      <c r="F181" s="621"/>
      <c r="G181" s="621"/>
      <c r="H181" s="621"/>
      <c r="I181" s="621"/>
      <c r="J181" s="621"/>
      <c r="K181" s="621"/>
      <c r="L181" s="621"/>
      <c r="M181" s="622"/>
    </row>
    <row r="182" spans="1:13" ht="18" customHeight="1">
      <c r="A182" s="623" t="s">
        <v>443</v>
      </c>
      <c r="B182" s="624"/>
      <c r="C182" s="625"/>
      <c r="D182" s="632"/>
      <c r="E182" s="632"/>
      <c r="F182" s="632"/>
      <c r="G182" s="632"/>
      <c r="H182" s="632"/>
      <c r="I182" s="632"/>
      <c r="J182" s="614" t="s">
        <v>281</v>
      </c>
      <c r="K182" s="614"/>
      <c r="L182" s="614"/>
      <c r="M182" s="615"/>
    </row>
    <row r="183" spans="1:13" ht="18" customHeight="1">
      <c r="A183" s="626"/>
      <c r="B183" s="627"/>
      <c r="C183" s="628"/>
      <c r="D183" s="632"/>
      <c r="E183" s="632"/>
      <c r="F183" s="632"/>
      <c r="G183" s="632"/>
      <c r="H183" s="632"/>
      <c r="I183" s="632"/>
      <c r="J183" s="614"/>
      <c r="K183" s="614"/>
      <c r="L183" s="614"/>
      <c r="M183" s="615"/>
    </row>
    <row r="184" spans="1:13" ht="18" customHeight="1">
      <c r="A184" s="626"/>
      <c r="B184" s="627"/>
      <c r="C184" s="628"/>
      <c r="D184" s="632"/>
      <c r="E184" s="632"/>
      <c r="F184" s="632"/>
      <c r="G184" s="632"/>
      <c r="H184" s="632"/>
      <c r="I184" s="632"/>
      <c r="J184" s="614"/>
      <c r="K184" s="614"/>
      <c r="L184" s="614"/>
      <c r="M184" s="615"/>
    </row>
    <row r="185" spans="1:13" ht="18" customHeight="1">
      <c r="A185" s="629"/>
      <c r="B185" s="630"/>
      <c r="C185" s="631"/>
      <c r="D185" s="632"/>
      <c r="E185" s="632"/>
      <c r="F185" s="632"/>
      <c r="G185" s="632"/>
      <c r="H185" s="632"/>
      <c r="I185" s="632"/>
      <c r="J185" s="614"/>
      <c r="K185" s="614"/>
      <c r="L185" s="614"/>
      <c r="M185" s="615"/>
    </row>
    <row r="186" spans="1:13" ht="18" customHeight="1">
      <c r="A186" s="633" t="s">
        <v>282</v>
      </c>
      <c r="B186" s="634"/>
      <c r="C186" s="634"/>
      <c r="D186" s="634"/>
      <c r="E186" s="634"/>
      <c r="F186" s="634"/>
      <c r="G186" s="634"/>
      <c r="H186" s="635" t="s">
        <v>283</v>
      </c>
      <c r="I186" s="636"/>
      <c r="J186" s="636"/>
      <c r="K186" s="636"/>
      <c r="L186" s="636"/>
      <c r="M186" s="637"/>
    </row>
    <row r="187" spans="1:13" ht="18" customHeight="1">
      <c r="A187" s="133" t="s">
        <v>284</v>
      </c>
      <c r="B187" s="634" t="s">
        <v>130</v>
      </c>
      <c r="C187" s="634"/>
      <c r="D187" s="134" t="s">
        <v>284</v>
      </c>
      <c r="E187" s="135"/>
      <c r="F187" s="634" t="s">
        <v>130</v>
      </c>
      <c r="G187" s="634"/>
      <c r="H187" s="136"/>
      <c r="I187" s="136"/>
      <c r="J187" s="137" t="s">
        <v>285</v>
      </c>
      <c r="K187" s="136"/>
      <c r="L187" s="137" t="s">
        <v>130</v>
      </c>
      <c r="M187" s="138"/>
    </row>
    <row r="188" spans="1:13" ht="18" customHeight="1">
      <c r="A188" s="139" t="s">
        <v>286</v>
      </c>
      <c r="B188" s="609" t="s">
        <v>287</v>
      </c>
      <c r="C188" s="609"/>
      <c r="D188" s="609" t="s">
        <v>288</v>
      </c>
      <c r="E188" s="609"/>
      <c r="F188" s="609" t="s">
        <v>289</v>
      </c>
      <c r="G188" s="609"/>
      <c r="H188" s="136"/>
      <c r="I188" s="136"/>
      <c r="J188" s="610">
        <v>3</v>
      </c>
      <c r="K188" s="611"/>
      <c r="L188" s="135" t="s">
        <v>272</v>
      </c>
      <c r="M188" s="138"/>
    </row>
    <row r="189" spans="1:13" ht="18" customHeight="1">
      <c r="A189" s="139" t="s">
        <v>290</v>
      </c>
      <c r="B189" s="609" t="s">
        <v>291</v>
      </c>
      <c r="C189" s="609"/>
      <c r="D189" s="609" t="s">
        <v>292</v>
      </c>
      <c r="E189" s="609"/>
      <c r="F189" s="609" t="s">
        <v>293</v>
      </c>
      <c r="G189" s="609"/>
      <c r="H189" s="136"/>
      <c r="I189" s="136"/>
      <c r="J189" s="610">
        <v>2</v>
      </c>
      <c r="K189" s="611"/>
      <c r="L189" s="135" t="s">
        <v>294</v>
      </c>
      <c r="M189" s="138"/>
    </row>
    <row r="190" spans="1:13" ht="18" customHeight="1">
      <c r="A190" s="139" t="s">
        <v>295</v>
      </c>
      <c r="B190" s="609" t="s">
        <v>296</v>
      </c>
      <c r="C190" s="609"/>
      <c r="D190" s="609" t="s">
        <v>297</v>
      </c>
      <c r="E190" s="609"/>
      <c r="F190" s="609" t="s">
        <v>298</v>
      </c>
      <c r="G190" s="609"/>
      <c r="H190" s="136"/>
      <c r="I190" s="136"/>
      <c r="J190" s="610">
        <v>1</v>
      </c>
      <c r="K190" s="611"/>
      <c r="L190" s="135" t="s">
        <v>299</v>
      </c>
      <c r="M190" s="138"/>
    </row>
    <row r="191" spans="1:13" ht="18" customHeight="1" thickBot="1">
      <c r="A191" s="140" t="s">
        <v>300</v>
      </c>
      <c r="B191" s="612" t="s">
        <v>301</v>
      </c>
      <c r="C191" s="612"/>
      <c r="D191" s="612" t="s">
        <v>302</v>
      </c>
      <c r="E191" s="612"/>
      <c r="F191" s="612" t="s">
        <v>303</v>
      </c>
      <c r="G191" s="612"/>
      <c r="H191" s="141"/>
      <c r="I191" s="141"/>
      <c r="J191" s="141"/>
      <c r="K191" s="141"/>
      <c r="L191" s="141"/>
      <c r="M191" s="142"/>
    </row>
    <row r="192" spans="1:13" ht="18" customHeight="1" thickBot="1"/>
    <row r="193" spans="1:13" ht="18" customHeight="1">
      <c r="A193" s="105"/>
      <c r="B193" s="647" t="s">
        <v>227</v>
      </c>
      <c r="C193" s="647"/>
      <c r="D193" s="647"/>
      <c r="E193" s="647"/>
      <c r="F193" s="647"/>
      <c r="G193" s="647"/>
      <c r="H193" s="647"/>
      <c r="I193" s="656"/>
      <c r="J193" s="646" t="s">
        <v>228</v>
      </c>
      <c r="K193" s="647"/>
      <c r="L193" s="647"/>
      <c r="M193" s="648"/>
    </row>
    <row r="194" spans="1:13" ht="18" customHeight="1">
      <c r="A194" s="649" t="s">
        <v>229</v>
      </c>
      <c r="B194" s="650"/>
      <c r="C194" s="650"/>
      <c r="D194" s="650"/>
      <c r="E194" s="650"/>
      <c r="F194" s="650"/>
      <c r="G194" s="650"/>
      <c r="H194" s="650"/>
      <c r="I194" s="650"/>
      <c r="J194" s="650"/>
      <c r="K194" s="650"/>
      <c r="L194" s="650"/>
      <c r="M194" s="651"/>
    </row>
    <row r="195" spans="1:13" ht="18" customHeight="1">
      <c r="A195" s="106"/>
      <c r="B195" s="652" t="s">
        <v>230</v>
      </c>
      <c r="C195" s="652"/>
      <c r="D195" s="652"/>
      <c r="E195" s="653"/>
      <c r="F195" s="107" t="s">
        <v>231</v>
      </c>
      <c r="G195" s="107"/>
      <c r="H195" s="640" t="s">
        <v>232</v>
      </c>
      <c r="I195" s="641"/>
      <c r="J195" s="642"/>
      <c r="K195" s="109" t="s">
        <v>233</v>
      </c>
      <c r="L195" s="110"/>
      <c r="M195" s="111"/>
    </row>
    <row r="196" spans="1:13" ht="18" customHeight="1">
      <c r="A196" s="654" t="s">
        <v>439</v>
      </c>
      <c r="B196" s="641"/>
      <c r="C196" s="641"/>
      <c r="D196" s="641"/>
      <c r="E196" s="641"/>
      <c r="F196" s="641"/>
      <c r="G196" s="641"/>
      <c r="H196" s="641"/>
      <c r="I196" s="641"/>
      <c r="J196" s="641"/>
      <c r="K196" s="641"/>
      <c r="L196" s="641"/>
      <c r="M196" s="655"/>
    </row>
    <row r="197" spans="1:13" ht="18" customHeight="1">
      <c r="A197" s="643" t="s">
        <v>234</v>
      </c>
      <c r="B197" s="644"/>
      <c r="C197" s="644"/>
      <c r="D197" s="644"/>
      <c r="E197" s="644"/>
      <c r="F197" s="644"/>
      <c r="G197" s="644"/>
      <c r="H197" s="644"/>
      <c r="I197" s="644"/>
      <c r="J197" s="644"/>
      <c r="K197" s="644"/>
      <c r="L197" s="644"/>
      <c r="M197" s="666"/>
    </row>
    <row r="198" spans="1:13" ht="18" customHeight="1">
      <c r="A198" s="638" t="s">
        <v>235</v>
      </c>
      <c r="B198" s="639"/>
      <c r="C198" s="620" t="s">
        <v>157</v>
      </c>
      <c r="D198" s="621"/>
      <c r="E198" s="621"/>
      <c r="F198" s="621"/>
      <c r="G198" s="676"/>
      <c r="H198" s="112" t="s">
        <v>236</v>
      </c>
      <c r="I198" s="113"/>
      <c r="J198" s="618">
        <v>5</v>
      </c>
      <c r="K198" s="618"/>
      <c r="L198" s="618"/>
      <c r="M198" s="619"/>
    </row>
    <row r="199" spans="1:13" ht="18" customHeight="1">
      <c r="A199" s="638" t="s">
        <v>237</v>
      </c>
      <c r="B199" s="639"/>
      <c r="C199" s="620" t="s">
        <v>139</v>
      </c>
      <c r="D199" s="621"/>
      <c r="E199" s="621"/>
      <c r="F199" s="621"/>
      <c r="G199" s="676"/>
      <c r="H199" s="112" t="s">
        <v>238</v>
      </c>
      <c r="I199" s="113"/>
      <c r="J199" s="701">
        <v>1395</v>
      </c>
      <c r="K199" s="701"/>
      <c r="L199" s="701"/>
      <c r="M199" s="702"/>
    </row>
    <row r="200" spans="1:13" ht="18" customHeight="1">
      <c r="A200" s="638" t="s">
        <v>239</v>
      </c>
      <c r="B200" s="639"/>
      <c r="C200" s="686" t="s">
        <v>34</v>
      </c>
      <c r="D200" s="621"/>
      <c r="E200" s="621"/>
      <c r="F200" s="621"/>
      <c r="G200" s="676"/>
      <c r="H200" s="112" t="s">
        <v>240</v>
      </c>
      <c r="I200" s="113"/>
      <c r="J200" s="618">
        <v>9419300095</v>
      </c>
      <c r="K200" s="618"/>
      <c r="L200" s="618"/>
      <c r="M200" s="619"/>
    </row>
    <row r="201" spans="1:13" ht="18" customHeight="1">
      <c r="A201" s="638" t="s">
        <v>241</v>
      </c>
      <c r="B201" s="639"/>
      <c r="C201" s="620" t="s">
        <v>431</v>
      </c>
      <c r="D201" s="621"/>
      <c r="E201" s="621"/>
      <c r="F201" s="621"/>
      <c r="G201" s="622"/>
      <c r="H201" s="616" t="s">
        <v>195</v>
      </c>
      <c r="I201" s="617"/>
      <c r="J201" s="618" t="s">
        <v>358</v>
      </c>
      <c r="K201" s="618"/>
      <c r="L201" s="618"/>
      <c r="M201" s="619"/>
    </row>
    <row r="202" spans="1:13" ht="18" customHeight="1">
      <c r="A202" s="613" t="s">
        <v>242</v>
      </c>
      <c r="B202" s="614"/>
      <c r="C202" s="614"/>
      <c r="D202" s="614"/>
      <c r="E202" s="614"/>
      <c r="F202" s="614"/>
      <c r="G202" s="614"/>
      <c r="H202" s="614"/>
      <c r="I202" s="614"/>
      <c r="J202" s="614"/>
      <c r="K202" s="614"/>
      <c r="L202" s="614"/>
      <c r="M202" s="615"/>
    </row>
    <row r="203" spans="1:13" ht="18" customHeight="1">
      <c r="A203" s="671" t="s">
        <v>243</v>
      </c>
      <c r="B203" s="614" t="s">
        <v>244</v>
      </c>
      <c r="C203" s="614"/>
      <c r="D203" s="614"/>
      <c r="E203" s="614"/>
      <c r="F203" s="614"/>
      <c r="G203" s="614"/>
      <c r="H203" s="614" t="s">
        <v>245</v>
      </c>
      <c r="I203" s="614"/>
      <c r="J203" s="614"/>
      <c r="K203" s="614"/>
      <c r="L203" s="614"/>
      <c r="M203" s="615"/>
    </row>
    <row r="204" spans="1:13" ht="30">
      <c r="A204" s="671"/>
      <c r="B204" s="114" t="s">
        <v>246</v>
      </c>
      <c r="C204" s="114" t="s">
        <v>247</v>
      </c>
      <c r="D204" s="114" t="s">
        <v>248</v>
      </c>
      <c r="E204" s="114" t="s">
        <v>249</v>
      </c>
      <c r="F204" s="114">
        <v>100</v>
      </c>
      <c r="G204" s="115" t="s">
        <v>187</v>
      </c>
      <c r="H204" s="114" t="s">
        <v>250</v>
      </c>
      <c r="I204" s="114" t="s">
        <v>247</v>
      </c>
      <c r="J204" s="114" t="s">
        <v>248</v>
      </c>
      <c r="K204" s="114" t="s">
        <v>251</v>
      </c>
      <c r="L204" s="114">
        <v>100</v>
      </c>
      <c r="M204" s="116" t="s">
        <v>187</v>
      </c>
    </row>
    <row r="205" spans="1:13" ht="18" customHeight="1">
      <c r="A205" s="117" t="s">
        <v>123</v>
      </c>
      <c r="B205" s="370">
        <v>8.5</v>
      </c>
      <c r="C205" s="390">
        <v>5</v>
      </c>
      <c r="D205" s="391">
        <v>4</v>
      </c>
      <c r="E205" s="391">
        <v>69.5</v>
      </c>
      <c r="F205" s="366">
        <f t="shared" ref="F205" si="23">B205+C205+D205+E205</f>
        <v>87</v>
      </c>
      <c r="G205" s="367" t="str">
        <f t="shared" ref="G205:G206" si="24">IF(F205&gt;=91,"A1",IF(F205&gt;=81,"A2",IF(F205&gt;=71,"B1",IF(F205&gt;=61,"B2",IF(F205&gt;=51,"C1",IF(F205&gt;=41,"C2",IF(F205&gt;=33,"D","E")))))))</f>
        <v>A2</v>
      </c>
      <c r="H205" s="369">
        <v>9.25</v>
      </c>
      <c r="I205" s="370">
        <v>5</v>
      </c>
      <c r="J205" s="370">
        <v>5</v>
      </c>
      <c r="K205" s="371">
        <v>68.5</v>
      </c>
      <c r="L205" s="372">
        <f t="shared" ref="L205" si="25">SUM(H205:K205)</f>
        <v>87.75</v>
      </c>
      <c r="M205" s="370" t="str">
        <f t="shared" ref="M205:M206" si="26">IF(L205&gt;=91,"A1",IF(L205&gt;=81,"A2",IF(L205&gt;=71,"B1",IF(L205&gt;=61,"B2",IF(L205&gt;=51,"C1",IF(L205&gt;=41,"C2",IF(L205&gt;=33,"D","E")))))))</f>
        <v>A2</v>
      </c>
    </row>
    <row r="206" spans="1:13" ht="18" customHeight="1">
      <c r="A206" s="117" t="s">
        <v>124</v>
      </c>
      <c r="B206" s="370">
        <v>9.75</v>
      </c>
      <c r="C206" s="370">
        <v>5</v>
      </c>
      <c r="D206" s="370">
        <v>5</v>
      </c>
      <c r="E206" s="370">
        <v>61.5</v>
      </c>
      <c r="F206" s="372">
        <f t="shared" ref="F206" si="27">(B206+C206+D206+E206)</f>
        <v>81.25</v>
      </c>
      <c r="G206" s="370" t="str">
        <f t="shared" si="24"/>
        <v>A2</v>
      </c>
      <c r="H206" s="370">
        <v>8.5</v>
      </c>
      <c r="I206" s="370">
        <v>5</v>
      </c>
      <c r="J206" s="370">
        <v>5</v>
      </c>
      <c r="K206" s="377">
        <v>57</v>
      </c>
      <c r="L206" s="374">
        <f t="shared" ref="L206" si="28">SUM(H206:K206)</f>
        <v>75.5</v>
      </c>
      <c r="M206" s="375" t="str">
        <f t="shared" si="26"/>
        <v>B1</v>
      </c>
    </row>
    <row r="207" spans="1:13" ht="18" customHeight="1">
      <c r="A207" s="117" t="s">
        <v>252</v>
      </c>
      <c r="B207" s="370">
        <v>6</v>
      </c>
      <c r="C207" s="370">
        <v>5</v>
      </c>
      <c r="D207" s="370">
        <v>5</v>
      </c>
      <c r="E207" s="370">
        <v>54.5</v>
      </c>
      <c r="F207" s="370">
        <f t="shared" ref="F207" si="29">(B207+C207+D207+E207)</f>
        <v>70.5</v>
      </c>
      <c r="G207" s="370" t="str">
        <f t="shared" ref="G207" si="30">IF(F207&gt;=91,"A1",IF(F207&gt;=81,"A2",IF(F207&gt;=71,"B1",IF(F207&gt;=61,"B2",IF(F207&gt;=51,"C1",IF(F207&gt;=41,"C2",IF(F207&gt;=33,"D","E")))))))</f>
        <v>B2</v>
      </c>
      <c r="H207" s="369">
        <v>8.25</v>
      </c>
      <c r="I207" s="370">
        <v>5</v>
      </c>
      <c r="J207" s="370">
        <v>5</v>
      </c>
      <c r="K207" s="377">
        <v>71</v>
      </c>
      <c r="L207" s="374">
        <f t="shared" ref="L207" si="31">SUM(H207:K207)</f>
        <v>89.25</v>
      </c>
      <c r="M207" s="375" t="str">
        <f t="shared" ref="M207" si="32">IF(L207&gt;=91,"A1",IF(L207&gt;=81,"A2",IF(L207&gt;=71,"B1",IF(L207&gt;=61,"B2",IF(L207&gt;=51,"C1",IF(L207&gt;=41,"C2",IF(L207&gt;=33,"D","E")))))))</f>
        <v>A2</v>
      </c>
    </row>
    <row r="208" spans="1:13" ht="18" customHeight="1">
      <c r="A208" s="117" t="s">
        <v>126</v>
      </c>
      <c r="B208" s="370">
        <v>5.75</v>
      </c>
      <c r="C208" s="370" t="s">
        <v>324</v>
      </c>
      <c r="D208" s="370">
        <v>4.5</v>
      </c>
      <c r="E208" s="370">
        <v>72</v>
      </c>
      <c r="F208" s="370">
        <f t="shared" ref="F208" si="33">(B208+C208+D208+E208)</f>
        <v>86.75</v>
      </c>
      <c r="G208" s="370" t="str">
        <f t="shared" ref="G208" si="34">IF(F208&gt;=91,"A1",IF(F208&gt;=81,"A2",IF(F208&gt;=71,"B1",IF(F208&gt;=61,"B2",IF(F208&gt;=51,"C1",IF(F208&gt;=41,"C2",IF(F208&gt;=33,"D","E")))))))</f>
        <v>A2</v>
      </c>
      <c r="H208" s="122">
        <v>9.25</v>
      </c>
      <c r="I208" s="392">
        <v>4</v>
      </c>
      <c r="J208" s="378">
        <v>5</v>
      </c>
      <c r="K208" s="332">
        <v>76.5</v>
      </c>
      <c r="L208" s="374">
        <f t="shared" ref="L208" si="35">SUM(H208:K208)</f>
        <v>94.75</v>
      </c>
      <c r="M208" s="374" t="str">
        <f t="shared" ref="M208" si="36">IF(L208&gt;=91,"A1",IF(L208&gt;=81,"A2",IF(L208&gt;=71,"B1",IF(L208&gt;=61,"B2",IF(L208&gt;=51,"C1",IF(L208&gt;=41,"C2",IF(L208&gt;=33,"D","E")))))))</f>
        <v>A1</v>
      </c>
    </row>
    <row r="209" spans="1:13" ht="18" customHeight="1">
      <c r="A209" s="117" t="s">
        <v>127</v>
      </c>
      <c r="B209" s="370"/>
      <c r="C209" s="370"/>
      <c r="D209" s="370"/>
      <c r="E209" s="124"/>
      <c r="F209" s="393">
        <v>44.5</v>
      </c>
      <c r="G209" s="370"/>
      <c r="H209" s="370"/>
      <c r="I209" s="370"/>
      <c r="J209" s="370"/>
      <c r="K209" s="370"/>
      <c r="L209" s="370">
        <v>46.5</v>
      </c>
      <c r="M209" s="380"/>
    </row>
    <row r="210" spans="1:13" ht="18" customHeight="1">
      <c r="A210" s="117" t="s">
        <v>253</v>
      </c>
      <c r="B210" s="370"/>
      <c r="C210" s="370"/>
      <c r="D210" s="370"/>
      <c r="E210" s="381"/>
      <c r="F210" s="370">
        <v>36.5</v>
      </c>
      <c r="G210" s="370"/>
      <c r="H210" s="370"/>
      <c r="I210" s="370"/>
      <c r="J210" s="370"/>
      <c r="K210" s="381"/>
      <c r="L210" s="370">
        <v>39</v>
      </c>
      <c r="M210" s="380"/>
    </row>
    <row r="211" spans="1:13" ht="18" customHeight="1">
      <c r="A211" s="117" t="s">
        <v>254</v>
      </c>
      <c r="B211" s="370"/>
      <c r="C211" s="370"/>
      <c r="D211" s="370"/>
      <c r="E211" s="370"/>
      <c r="F211" s="370">
        <v>50</v>
      </c>
      <c r="G211" s="370"/>
      <c r="H211" s="370"/>
      <c r="I211" s="370"/>
      <c r="J211" s="370"/>
      <c r="K211" s="370"/>
      <c r="L211" s="370">
        <v>47.5</v>
      </c>
      <c r="M211" s="380"/>
    </row>
    <row r="212" spans="1:13" ht="26.25">
      <c r="A212" s="326" t="s">
        <v>255</v>
      </c>
      <c r="B212" s="326"/>
      <c r="C212" s="327" t="s">
        <v>256</v>
      </c>
      <c r="D212" s="324">
        <f>(F205+F206+F207+F208+F209)</f>
        <v>370</v>
      </c>
      <c r="E212" s="127"/>
      <c r="F212" s="327" t="s">
        <v>257</v>
      </c>
      <c r="G212" s="324">
        <f>(D212/450)*100</f>
        <v>82.222222222222214</v>
      </c>
      <c r="H212" s="127"/>
      <c r="I212" s="128"/>
      <c r="J212" s="672" t="s">
        <v>258</v>
      </c>
      <c r="K212" s="672"/>
      <c r="L212" s="618" t="str">
        <f>IF(G212&gt;=91,"A1",IF(G212&gt;=81,"A2",IF(G212&gt;=71,"B1",IF(G212&gt;=61,"B2",IF(G212&gt;=51,"C1",IF(G212&gt;=41,"C2",IF(G212&gt;=33,"D","E")))))))</f>
        <v>A2</v>
      </c>
      <c r="M212" s="618" t="str">
        <f t="shared" ref="M212:M213" si="37">IF(K212&gt;=91,"A1",IF(K212&gt;=81,"A2",IF(K212&gt;=71,"B1",IF(K212&gt;=61,"B2",IF(K212&gt;=51,"C1",IF(K212&gt;=41,"C2",IF(K212&gt;=33,"D","E")))))))</f>
        <v>E</v>
      </c>
    </row>
    <row r="213" spans="1:13" ht="26.25">
      <c r="A213" s="129" t="s">
        <v>259</v>
      </c>
      <c r="B213" s="326"/>
      <c r="C213" s="327" t="s">
        <v>260</v>
      </c>
      <c r="D213" s="119">
        <f>(L205+L206+L207+L208+L209)</f>
        <v>393.75</v>
      </c>
      <c r="E213" s="127"/>
      <c r="F213" s="327" t="s">
        <v>261</v>
      </c>
      <c r="G213" s="324">
        <f>D213/450*100</f>
        <v>87.5</v>
      </c>
      <c r="H213" s="130"/>
      <c r="I213" s="131"/>
      <c r="J213" s="672" t="s">
        <v>262</v>
      </c>
      <c r="K213" s="672"/>
      <c r="L213" s="618" t="str">
        <f>IF(G213&gt;=91,"A1",IF(G213&gt;=81,"A2",IF(G213&gt;=71,"B1",IF(G213&gt;=61,"B2",IF(G213&gt;=51,"C1",IF(G213&gt;=41,"C2",IF(G213&gt;=33,"D","E")))))))</f>
        <v>A2</v>
      </c>
      <c r="M213" s="618" t="str">
        <f t="shared" si="37"/>
        <v>E</v>
      </c>
    </row>
    <row r="214" spans="1:13" ht="18" customHeight="1">
      <c r="A214" s="328" t="s">
        <v>263</v>
      </c>
      <c r="B214" s="328"/>
      <c r="C214" s="322"/>
      <c r="D214" s="115">
        <f>(D212+D213)</f>
        <v>763.75</v>
      </c>
      <c r="E214" s="385"/>
      <c r="F214" s="328" t="s">
        <v>264</v>
      </c>
      <c r="G214" s="328"/>
      <c r="H214" s="328"/>
      <c r="I214" s="384">
        <f>(D214/900)*100</f>
        <v>84.861111111111114</v>
      </c>
      <c r="J214" s="673" t="s">
        <v>265</v>
      </c>
      <c r="K214" s="674"/>
      <c r="L214" s="673" t="str">
        <f>IF(I214&gt;=91,"A1",IF(I214&gt;=81,"A2",IF(I214&gt;=71,"B1",IF(I214&gt;=61,"B2",IF(I214&gt;=51,"C1",IF(I214&gt;=41,"C2",IF(I214&gt;=33,"D","E")))))))</f>
        <v>A2</v>
      </c>
      <c r="M214" s="674"/>
    </row>
    <row r="215" spans="1:13" ht="18" customHeight="1">
      <c r="A215" s="667" t="s">
        <v>266</v>
      </c>
      <c r="B215" s="668"/>
      <c r="C215" s="668"/>
      <c r="D215" s="668"/>
      <c r="E215" s="668"/>
      <c r="F215" s="668"/>
      <c r="G215" s="668"/>
      <c r="H215" s="668"/>
      <c r="I215" s="668"/>
      <c r="J215" s="668"/>
      <c r="K215" s="668"/>
      <c r="L215" s="668"/>
      <c r="M215" s="669"/>
    </row>
    <row r="216" spans="1:13" ht="18" customHeight="1">
      <c r="A216" s="613" t="s">
        <v>267</v>
      </c>
      <c r="B216" s="614"/>
      <c r="C216" s="614"/>
      <c r="D216" s="614"/>
      <c r="E216" s="614"/>
      <c r="F216" s="614"/>
      <c r="G216" s="614"/>
      <c r="H216" s="614"/>
      <c r="I216" s="614"/>
      <c r="J216" s="614"/>
      <c r="K216" s="614"/>
      <c r="L216" s="614"/>
      <c r="M216" s="615"/>
    </row>
    <row r="217" spans="1:13" ht="18" customHeight="1">
      <c r="A217" s="613" t="s">
        <v>268</v>
      </c>
      <c r="B217" s="614"/>
      <c r="C217" s="614"/>
      <c r="D217" s="614"/>
      <c r="E217" s="614"/>
      <c r="F217" s="614" t="s">
        <v>269</v>
      </c>
      <c r="G217" s="614"/>
      <c r="H217" s="614"/>
      <c r="I217" s="614"/>
      <c r="J217" s="614"/>
      <c r="K217" s="614" t="s">
        <v>270</v>
      </c>
      <c r="L217" s="614"/>
      <c r="M217" s="615"/>
    </row>
    <row r="218" spans="1:13" ht="18" customHeight="1">
      <c r="A218" s="616" t="s">
        <v>271</v>
      </c>
      <c r="B218" s="617"/>
      <c r="C218" s="617"/>
      <c r="D218" s="617"/>
      <c r="E218" s="617"/>
      <c r="F218" s="632" t="s">
        <v>272</v>
      </c>
      <c r="G218" s="632"/>
      <c r="H218" s="632"/>
      <c r="I218" s="632"/>
      <c r="J218" s="632"/>
      <c r="K218" s="632" t="s">
        <v>272</v>
      </c>
      <c r="L218" s="632"/>
      <c r="M218" s="675"/>
    </row>
    <row r="219" spans="1:13" ht="18" customHeight="1">
      <c r="A219" s="613" t="s">
        <v>273</v>
      </c>
      <c r="B219" s="614"/>
      <c r="C219" s="614"/>
      <c r="D219" s="614"/>
      <c r="E219" s="614"/>
      <c r="F219" s="614"/>
      <c r="G219" s="614"/>
      <c r="H219" s="614"/>
      <c r="I219" s="614"/>
      <c r="J219" s="614"/>
      <c r="K219" s="614"/>
      <c r="L219" s="614"/>
      <c r="M219" s="615"/>
    </row>
    <row r="220" spans="1:13" ht="18" customHeight="1">
      <c r="A220" s="613" t="s">
        <v>268</v>
      </c>
      <c r="B220" s="614"/>
      <c r="C220" s="614"/>
      <c r="D220" s="614"/>
      <c r="E220" s="614"/>
      <c r="F220" s="614" t="s">
        <v>269</v>
      </c>
      <c r="G220" s="614"/>
      <c r="H220" s="614"/>
      <c r="I220" s="614"/>
      <c r="J220" s="614"/>
      <c r="K220" s="614" t="s">
        <v>270</v>
      </c>
      <c r="L220" s="614"/>
      <c r="M220" s="615"/>
    </row>
    <row r="221" spans="1:13" ht="18" customHeight="1">
      <c r="A221" s="638" t="s">
        <v>274</v>
      </c>
      <c r="B221" s="639"/>
      <c r="C221" s="639"/>
      <c r="D221" s="639"/>
      <c r="E221" s="639"/>
      <c r="F221" s="614" t="s">
        <v>272</v>
      </c>
      <c r="G221" s="614"/>
      <c r="H221" s="614"/>
      <c r="I221" s="614"/>
      <c r="J221" s="614"/>
      <c r="K221" s="614" t="s">
        <v>272</v>
      </c>
      <c r="L221" s="614"/>
      <c r="M221" s="615"/>
    </row>
    <row r="222" spans="1:13" ht="18" customHeight="1">
      <c r="A222" s="638" t="s">
        <v>275</v>
      </c>
      <c r="B222" s="639"/>
      <c r="C222" s="639"/>
      <c r="D222" s="639"/>
      <c r="E222" s="639"/>
      <c r="F222" s="677" t="s">
        <v>272</v>
      </c>
      <c r="G222" s="632"/>
      <c r="H222" s="632"/>
      <c r="I222" s="632"/>
      <c r="J222" s="632"/>
      <c r="K222" s="677" t="s">
        <v>272</v>
      </c>
      <c r="L222" s="632"/>
      <c r="M222" s="675"/>
    </row>
    <row r="223" spans="1:13" ht="18" customHeight="1">
      <c r="A223" s="643" t="s">
        <v>276</v>
      </c>
      <c r="B223" s="644"/>
      <c r="C223" s="644"/>
      <c r="D223" s="644"/>
      <c r="E223" s="645"/>
      <c r="F223" s="687" t="s">
        <v>272</v>
      </c>
      <c r="G223" s="688"/>
      <c r="H223" s="688"/>
      <c r="I223" s="688"/>
      <c r="J223" s="689"/>
      <c r="K223" s="687" t="s">
        <v>272</v>
      </c>
      <c r="L223" s="688"/>
      <c r="M223" s="690"/>
    </row>
    <row r="224" spans="1:13" ht="18" customHeight="1">
      <c r="A224" s="643" t="s">
        <v>277</v>
      </c>
      <c r="B224" s="644"/>
      <c r="C224" s="644"/>
      <c r="D224" s="644"/>
      <c r="E224" s="645"/>
      <c r="F224" s="687" t="s">
        <v>272</v>
      </c>
      <c r="G224" s="688"/>
      <c r="H224" s="688"/>
      <c r="I224" s="688"/>
      <c r="J224" s="689"/>
      <c r="K224" s="687" t="s">
        <v>272</v>
      </c>
      <c r="L224" s="688"/>
      <c r="M224" s="690"/>
    </row>
    <row r="225" spans="1:13" ht="18" customHeight="1">
      <c r="A225" s="613" t="s">
        <v>278</v>
      </c>
      <c r="B225" s="614"/>
      <c r="C225" s="614"/>
      <c r="D225" s="614"/>
      <c r="E225" s="614"/>
      <c r="F225" s="614"/>
      <c r="G225" s="614"/>
      <c r="H225" s="614"/>
      <c r="I225" s="614"/>
      <c r="J225" s="614"/>
      <c r="K225" s="614"/>
      <c r="L225" s="614"/>
      <c r="M225" s="615"/>
    </row>
    <row r="226" spans="1:13" ht="18" customHeight="1">
      <c r="A226" s="613" t="s">
        <v>268</v>
      </c>
      <c r="B226" s="614"/>
      <c r="C226" s="614"/>
      <c r="D226" s="614"/>
      <c r="E226" s="614"/>
      <c r="F226" s="614" t="s">
        <v>269</v>
      </c>
      <c r="G226" s="614"/>
      <c r="H226" s="614"/>
      <c r="I226" s="614"/>
      <c r="J226" s="614"/>
      <c r="K226" s="614" t="s">
        <v>270</v>
      </c>
      <c r="L226" s="614"/>
      <c r="M226" s="615"/>
    </row>
    <row r="227" spans="1:13" ht="18" customHeight="1">
      <c r="A227" s="616" t="s">
        <v>279</v>
      </c>
      <c r="B227" s="617"/>
      <c r="C227" s="617"/>
      <c r="D227" s="617"/>
      <c r="E227" s="617"/>
      <c r="F227" s="617"/>
      <c r="G227" s="677" t="s">
        <v>454</v>
      </c>
      <c r="H227" s="632"/>
      <c r="I227" s="632"/>
      <c r="J227" s="632"/>
      <c r="K227" s="632"/>
      <c r="L227" s="632"/>
      <c r="M227" s="675"/>
    </row>
    <row r="228" spans="1:13" ht="18" customHeight="1">
      <c r="A228" s="117" t="s">
        <v>280</v>
      </c>
      <c r="B228" s="620" t="s">
        <v>445</v>
      </c>
      <c r="C228" s="621"/>
      <c r="D228" s="621"/>
      <c r="E228" s="621"/>
      <c r="F228" s="621"/>
      <c r="G228" s="621"/>
      <c r="H228" s="621"/>
      <c r="I228" s="621"/>
      <c r="J228" s="621"/>
      <c r="K228" s="621"/>
      <c r="L228" s="621"/>
      <c r="M228" s="622"/>
    </row>
    <row r="229" spans="1:13" ht="18" customHeight="1">
      <c r="A229" s="117" t="s">
        <v>226</v>
      </c>
      <c r="B229" s="620" t="s">
        <v>438</v>
      </c>
      <c r="C229" s="621"/>
      <c r="D229" s="621"/>
      <c r="E229" s="621"/>
      <c r="F229" s="621"/>
      <c r="G229" s="621"/>
      <c r="H229" s="621"/>
      <c r="I229" s="621"/>
      <c r="J229" s="621"/>
      <c r="K229" s="621"/>
      <c r="L229" s="621"/>
      <c r="M229" s="622"/>
    </row>
    <row r="230" spans="1:13" ht="18" customHeight="1">
      <c r="A230" s="623" t="s">
        <v>443</v>
      </c>
      <c r="B230" s="624"/>
      <c r="C230" s="625"/>
      <c r="D230" s="632"/>
      <c r="E230" s="632"/>
      <c r="F230" s="632"/>
      <c r="G230" s="632"/>
      <c r="H230" s="632"/>
      <c r="I230" s="632"/>
      <c r="J230" s="614" t="s">
        <v>281</v>
      </c>
      <c r="K230" s="614"/>
      <c r="L230" s="614"/>
      <c r="M230" s="615"/>
    </row>
    <row r="231" spans="1:13" ht="18" customHeight="1">
      <c r="A231" s="626"/>
      <c r="B231" s="627"/>
      <c r="C231" s="628"/>
      <c r="D231" s="632"/>
      <c r="E231" s="632"/>
      <c r="F231" s="632"/>
      <c r="G231" s="632"/>
      <c r="H231" s="632"/>
      <c r="I231" s="632"/>
      <c r="J231" s="614"/>
      <c r="K231" s="614"/>
      <c r="L231" s="614"/>
      <c r="M231" s="615"/>
    </row>
    <row r="232" spans="1:13" ht="18" customHeight="1">
      <c r="A232" s="626"/>
      <c r="B232" s="627"/>
      <c r="C232" s="628"/>
      <c r="D232" s="632"/>
      <c r="E232" s="632"/>
      <c r="F232" s="632"/>
      <c r="G232" s="632"/>
      <c r="H232" s="632"/>
      <c r="I232" s="632"/>
      <c r="J232" s="614"/>
      <c r="K232" s="614"/>
      <c r="L232" s="614"/>
      <c r="M232" s="615"/>
    </row>
    <row r="233" spans="1:13" ht="18" customHeight="1">
      <c r="A233" s="629"/>
      <c r="B233" s="630"/>
      <c r="C233" s="631"/>
      <c r="D233" s="632"/>
      <c r="E233" s="632"/>
      <c r="F233" s="632"/>
      <c r="G233" s="632"/>
      <c r="H233" s="632"/>
      <c r="I233" s="632"/>
      <c r="J233" s="614"/>
      <c r="K233" s="614"/>
      <c r="L233" s="614"/>
      <c r="M233" s="615"/>
    </row>
    <row r="234" spans="1:13" ht="18" customHeight="1">
      <c r="A234" s="633" t="s">
        <v>282</v>
      </c>
      <c r="B234" s="634"/>
      <c r="C234" s="634"/>
      <c r="D234" s="634"/>
      <c r="E234" s="634"/>
      <c r="F234" s="634"/>
      <c r="G234" s="634"/>
      <c r="H234" s="635" t="s">
        <v>283</v>
      </c>
      <c r="I234" s="636"/>
      <c r="J234" s="636"/>
      <c r="K234" s="636"/>
      <c r="L234" s="636"/>
      <c r="M234" s="637"/>
    </row>
    <row r="235" spans="1:13" ht="18" customHeight="1">
      <c r="A235" s="133" t="s">
        <v>284</v>
      </c>
      <c r="B235" s="634" t="s">
        <v>130</v>
      </c>
      <c r="C235" s="634"/>
      <c r="D235" s="134" t="s">
        <v>284</v>
      </c>
      <c r="E235" s="135"/>
      <c r="F235" s="634" t="s">
        <v>130</v>
      </c>
      <c r="G235" s="634"/>
      <c r="H235" s="136"/>
      <c r="I235" s="136"/>
      <c r="J235" s="137" t="s">
        <v>285</v>
      </c>
      <c r="K235" s="136"/>
      <c r="L235" s="137" t="s">
        <v>130</v>
      </c>
      <c r="M235" s="138"/>
    </row>
    <row r="236" spans="1:13" ht="18" customHeight="1">
      <c r="A236" s="139" t="s">
        <v>286</v>
      </c>
      <c r="B236" s="609" t="s">
        <v>287</v>
      </c>
      <c r="C236" s="609"/>
      <c r="D236" s="609" t="s">
        <v>288</v>
      </c>
      <c r="E236" s="609"/>
      <c r="F236" s="609" t="s">
        <v>289</v>
      </c>
      <c r="G236" s="609"/>
      <c r="H236" s="136"/>
      <c r="I236" s="136"/>
      <c r="J236" s="610">
        <v>3</v>
      </c>
      <c r="K236" s="611"/>
      <c r="L236" s="135" t="s">
        <v>272</v>
      </c>
      <c r="M236" s="138"/>
    </row>
    <row r="237" spans="1:13" ht="18" customHeight="1">
      <c r="A237" s="139" t="s">
        <v>290</v>
      </c>
      <c r="B237" s="609" t="s">
        <v>291</v>
      </c>
      <c r="C237" s="609"/>
      <c r="D237" s="609" t="s">
        <v>292</v>
      </c>
      <c r="E237" s="609"/>
      <c r="F237" s="609" t="s">
        <v>293</v>
      </c>
      <c r="G237" s="609"/>
      <c r="H237" s="136"/>
      <c r="I237" s="136"/>
      <c r="J237" s="610">
        <v>2</v>
      </c>
      <c r="K237" s="611"/>
      <c r="L237" s="135" t="s">
        <v>294</v>
      </c>
      <c r="M237" s="138"/>
    </row>
    <row r="238" spans="1:13" ht="18" customHeight="1">
      <c r="A238" s="139" t="s">
        <v>295</v>
      </c>
      <c r="B238" s="609" t="s">
        <v>296</v>
      </c>
      <c r="C238" s="609"/>
      <c r="D238" s="609" t="s">
        <v>297</v>
      </c>
      <c r="E238" s="609"/>
      <c r="F238" s="609" t="s">
        <v>298</v>
      </c>
      <c r="G238" s="609"/>
      <c r="H238" s="136"/>
      <c r="I238" s="136"/>
      <c r="J238" s="610">
        <v>1</v>
      </c>
      <c r="K238" s="611"/>
      <c r="L238" s="135" t="s">
        <v>299</v>
      </c>
      <c r="M238" s="138"/>
    </row>
    <row r="239" spans="1:13" ht="18" customHeight="1" thickBot="1">
      <c r="A239" s="140" t="s">
        <v>300</v>
      </c>
      <c r="B239" s="612" t="s">
        <v>301</v>
      </c>
      <c r="C239" s="612"/>
      <c r="D239" s="612" t="s">
        <v>302</v>
      </c>
      <c r="E239" s="612"/>
      <c r="F239" s="612" t="s">
        <v>303</v>
      </c>
      <c r="G239" s="612"/>
      <c r="H239" s="141"/>
      <c r="I239" s="141"/>
      <c r="J239" s="141"/>
      <c r="K239" s="141"/>
      <c r="L239" s="141"/>
      <c r="M239" s="142"/>
    </row>
    <row r="240" spans="1:13" ht="18" customHeight="1" thickBot="1"/>
    <row r="241" spans="1:13" ht="18" customHeight="1">
      <c r="A241" s="105"/>
      <c r="B241" s="647" t="s">
        <v>227</v>
      </c>
      <c r="C241" s="647"/>
      <c r="D241" s="647"/>
      <c r="E241" s="647"/>
      <c r="F241" s="647"/>
      <c r="G241" s="647"/>
      <c r="H241" s="647"/>
      <c r="I241" s="656"/>
      <c r="J241" s="646" t="s">
        <v>228</v>
      </c>
      <c r="K241" s="647"/>
      <c r="L241" s="647"/>
      <c r="M241" s="648"/>
    </row>
    <row r="242" spans="1:13" ht="18" customHeight="1">
      <c r="A242" s="649" t="s">
        <v>229</v>
      </c>
      <c r="B242" s="650"/>
      <c r="C242" s="650"/>
      <c r="D242" s="650"/>
      <c r="E242" s="650"/>
      <c r="F242" s="650"/>
      <c r="G242" s="650"/>
      <c r="H242" s="650"/>
      <c r="I242" s="650"/>
      <c r="J242" s="650"/>
      <c r="K242" s="650"/>
      <c r="L242" s="650"/>
      <c r="M242" s="651"/>
    </row>
    <row r="243" spans="1:13" ht="18" customHeight="1">
      <c r="A243" s="106"/>
      <c r="B243" s="652" t="s">
        <v>230</v>
      </c>
      <c r="C243" s="652"/>
      <c r="D243" s="652"/>
      <c r="E243" s="653"/>
      <c r="F243" s="107" t="s">
        <v>231</v>
      </c>
      <c r="G243" s="107"/>
      <c r="H243" s="640" t="s">
        <v>232</v>
      </c>
      <c r="I243" s="641"/>
      <c r="J243" s="642"/>
      <c r="K243" s="109" t="s">
        <v>233</v>
      </c>
      <c r="L243" s="110"/>
      <c r="M243" s="111"/>
    </row>
    <row r="244" spans="1:13" ht="18" customHeight="1">
      <c r="A244" s="654" t="s">
        <v>439</v>
      </c>
      <c r="B244" s="641"/>
      <c r="C244" s="641"/>
      <c r="D244" s="641"/>
      <c r="E244" s="641"/>
      <c r="F244" s="641"/>
      <c r="G244" s="641"/>
      <c r="H244" s="641"/>
      <c r="I244" s="641"/>
      <c r="J244" s="641"/>
      <c r="K244" s="641"/>
      <c r="L244" s="641"/>
      <c r="M244" s="655"/>
    </row>
    <row r="245" spans="1:13" ht="18" customHeight="1">
      <c r="A245" s="643" t="s">
        <v>234</v>
      </c>
      <c r="B245" s="644"/>
      <c r="C245" s="644"/>
      <c r="D245" s="644"/>
      <c r="E245" s="644"/>
      <c r="F245" s="644"/>
      <c r="G245" s="644"/>
      <c r="H245" s="644"/>
      <c r="I245" s="644"/>
      <c r="J245" s="644"/>
      <c r="K245" s="644"/>
      <c r="L245" s="644"/>
      <c r="M245" s="666"/>
    </row>
    <row r="246" spans="1:13" ht="18" customHeight="1">
      <c r="A246" s="638" t="s">
        <v>235</v>
      </c>
      <c r="B246" s="639"/>
      <c r="C246" s="620" t="s">
        <v>159</v>
      </c>
      <c r="D246" s="621"/>
      <c r="E246" s="621"/>
      <c r="F246" s="621"/>
      <c r="G246" s="676"/>
      <c r="H246" s="112" t="s">
        <v>236</v>
      </c>
      <c r="I246" s="113"/>
      <c r="J246" s="618">
        <v>6</v>
      </c>
      <c r="K246" s="618"/>
      <c r="L246" s="618"/>
      <c r="M246" s="619"/>
    </row>
    <row r="247" spans="1:13" ht="18" customHeight="1">
      <c r="A247" s="638" t="s">
        <v>237</v>
      </c>
      <c r="B247" s="639"/>
      <c r="C247" s="620" t="s">
        <v>139</v>
      </c>
      <c r="D247" s="621"/>
      <c r="E247" s="621"/>
      <c r="F247" s="621"/>
      <c r="G247" s="676"/>
      <c r="H247" s="112" t="s">
        <v>238</v>
      </c>
      <c r="I247" s="113"/>
      <c r="J247" s="701">
        <v>1383</v>
      </c>
      <c r="K247" s="701"/>
      <c r="L247" s="701"/>
      <c r="M247" s="702"/>
    </row>
    <row r="248" spans="1:13" ht="18" customHeight="1">
      <c r="A248" s="638" t="s">
        <v>239</v>
      </c>
      <c r="B248" s="639"/>
      <c r="C248" s="686" t="s">
        <v>40</v>
      </c>
      <c r="D248" s="621"/>
      <c r="E248" s="621"/>
      <c r="F248" s="621"/>
      <c r="G248" s="676"/>
      <c r="H248" s="112" t="s">
        <v>240</v>
      </c>
      <c r="I248" s="113"/>
      <c r="J248" s="618">
        <v>7006310602</v>
      </c>
      <c r="K248" s="618"/>
      <c r="L248" s="618"/>
      <c r="M248" s="619"/>
    </row>
    <row r="249" spans="1:13" ht="18" customHeight="1">
      <c r="A249" s="638" t="s">
        <v>241</v>
      </c>
      <c r="B249" s="639"/>
      <c r="C249" s="620" t="s">
        <v>362</v>
      </c>
      <c r="D249" s="621"/>
      <c r="E249" s="621"/>
      <c r="F249" s="621"/>
      <c r="G249" s="622"/>
      <c r="H249" s="616" t="s">
        <v>195</v>
      </c>
      <c r="I249" s="617"/>
      <c r="J249" s="618" t="s">
        <v>363</v>
      </c>
      <c r="K249" s="618"/>
      <c r="L249" s="618"/>
      <c r="M249" s="619"/>
    </row>
    <row r="250" spans="1:13" ht="18" customHeight="1">
      <c r="A250" s="613" t="s">
        <v>242</v>
      </c>
      <c r="B250" s="614"/>
      <c r="C250" s="614"/>
      <c r="D250" s="614"/>
      <c r="E250" s="614"/>
      <c r="F250" s="614"/>
      <c r="G250" s="614"/>
      <c r="H250" s="614"/>
      <c r="I250" s="614"/>
      <c r="J250" s="614"/>
      <c r="K250" s="614"/>
      <c r="L250" s="614"/>
      <c r="M250" s="615"/>
    </row>
    <row r="251" spans="1:13" ht="18" customHeight="1">
      <c r="A251" s="671" t="s">
        <v>243</v>
      </c>
      <c r="B251" s="614" t="s">
        <v>244</v>
      </c>
      <c r="C251" s="614"/>
      <c r="D251" s="614"/>
      <c r="E251" s="614"/>
      <c r="F251" s="614"/>
      <c r="G251" s="614"/>
      <c r="H251" s="614" t="s">
        <v>245</v>
      </c>
      <c r="I251" s="614"/>
      <c r="J251" s="614"/>
      <c r="K251" s="614"/>
      <c r="L251" s="614"/>
      <c r="M251" s="615"/>
    </row>
    <row r="252" spans="1:13" ht="30">
      <c r="A252" s="671"/>
      <c r="B252" s="114" t="s">
        <v>246</v>
      </c>
      <c r="C252" s="114" t="s">
        <v>247</v>
      </c>
      <c r="D252" s="114" t="s">
        <v>248</v>
      </c>
      <c r="E252" s="114" t="s">
        <v>249</v>
      </c>
      <c r="F252" s="114">
        <v>100</v>
      </c>
      <c r="G252" s="115" t="s">
        <v>187</v>
      </c>
      <c r="H252" s="114" t="s">
        <v>250</v>
      </c>
      <c r="I252" s="114" t="s">
        <v>247</v>
      </c>
      <c r="J252" s="114" t="s">
        <v>248</v>
      </c>
      <c r="K252" s="114" t="s">
        <v>251</v>
      </c>
      <c r="L252" s="114">
        <v>100</v>
      </c>
      <c r="M252" s="116" t="s">
        <v>187</v>
      </c>
    </row>
    <row r="253" spans="1:13" ht="18" customHeight="1">
      <c r="A253" s="117" t="s">
        <v>123</v>
      </c>
      <c r="B253" s="370">
        <v>0</v>
      </c>
      <c r="C253" s="390">
        <v>3</v>
      </c>
      <c r="D253" s="391">
        <v>3</v>
      </c>
      <c r="E253" s="391">
        <v>15.5</v>
      </c>
      <c r="F253" s="366">
        <f t="shared" ref="F253" si="38">B253+C253+D253+E253</f>
        <v>21.5</v>
      </c>
      <c r="G253" s="367" t="str">
        <f t="shared" ref="G253:G254" si="39">IF(F253&gt;=91,"A1",IF(F253&gt;=81,"A2",IF(F253&gt;=71,"B1",IF(F253&gt;=61,"B2",IF(F253&gt;=51,"C1",IF(F253&gt;=41,"C2",IF(F253&gt;=33,"D","E")))))))</f>
        <v>E</v>
      </c>
      <c r="H253" s="369">
        <v>0</v>
      </c>
      <c r="I253" s="370">
        <v>3</v>
      </c>
      <c r="J253" s="370">
        <v>3</v>
      </c>
      <c r="K253" s="371">
        <v>1</v>
      </c>
      <c r="L253" s="378">
        <f t="shared" ref="L253" si="40">SUM(H253:K253)</f>
        <v>7</v>
      </c>
      <c r="M253" s="370" t="str">
        <f t="shared" ref="M253:M254" si="41">IF(L253&gt;=91,"A1",IF(L253&gt;=81,"A2",IF(L253&gt;=71,"B1",IF(L253&gt;=61,"B2",IF(L253&gt;=51,"C1",IF(L253&gt;=41,"C2",IF(L253&gt;=33,"D","E")))))))</f>
        <v>E</v>
      </c>
    </row>
    <row r="254" spans="1:13" ht="18" customHeight="1">
      <c r="A254" s="117" t="s">
        <v>124</v>
      </c>
      <c r="B254" s="370">
        <v>2</v>
      </c>
      <c r="C254" s="370">
        <v>3</v>
      </c>
      <c r="D254" s="370">
        <v>3</v>
      </c>
      <c r="E254" s="370">
        <v>9</v>
      </c>
      <c r="F254" s="372">
        <f t="shared" ref="F254" si="42">(B254+C254+D254+E254)</f>
        <v>17</v>
      </c>
      <c r="G254" s="370" t="str">
        <f t="shared" si="39"/>
        <v>E</v>
      </c>
      <c r="H254" s="370">
        <v>1.5</v>
      </c>
      <c r="I254" s="370">
        <v>3</v>
      </c>
      <c r="J254" s="370">
        <v>3</v>
      </c>
      <c r="K254" s="377">
        <v>3</v>
      </c>
      <c r="L254" s="374">
        <f t="shared" ref="L254" si="43">SUM(H254:K254)</f>
        <v>10.5</v>
      </c>
      <c r="M254" s="375" t="str">
        <f t="shared" si="41"/>
        <v>E</v>
      </c>
    </row>
    <row r="255" spans="1:13" ht="18" customHeight="1">
      <c r="A255" s="117" t="s">
        <v>252</v>
      </c>
      <c r="B255" s="370">
        <v>0</v>
      </c>
      <c r="C255" s="370">
        <v>3</v>
      </c>
      <c r="D255" s="370">
        <v>5</v>
      </c>
      <c r="E255" s="370">
        <v>2</v>
      </c>
      <c r="F255" s="370">
        <f t="shared" ref="F255" si="44">(B255+C255+D255+E255)</f>
        <v>10</v>
      </c>
      <c r="G255" s="370" t="str">
        <f t="shared" ref="G255" si="45">IF(F255&gt;=91,"A1",IF(F255&gt;=81,"A2",IF(F255&gt;=71,"B1",IF(F255&gt;=61,"B2",IF(F255&gt;=51,"C1",IF(F255&gt;=41,"C2",IF(F255&gt;=33,"D","E")))))))</f>
        <v>E</v>
      </c>
      <c r="H255" s="369">
        <v>2</v>
      </c>
      <c r="I255" s="370">
        <v>3</v>
      </c>
      <c r="J255" s="370">
        <v>3</v>
      </c>
      <c r="K255" s="377">
        <v>0</v>
      </c>
      <c r="L255" s="374">
        <f t="shared" ref="L255" si="46">SUM(H255:K255)</f>
        <v>8</v>
      </c>
      <c r="M255" s="375" t="str">
        <f t="shared" ref="M255" si="47">IF(L255&gt;=91,"A1",IF(L255&gt;=81,"A2",IF(L255&gt;=71,"B1",IF(L255&gt;=61,"B2",IF(L255&gt;=51,"C1",IF(L255&gt;=41,"C2",IF(L255&gt;=33,"D","E")))))))</f>
        <v>E</v>
      </c>
    </row>
    <row r="256" spans="1:13" ht="18" customHeight="1">
      <c r="A256" s="117" t="s">
        <v>126</v>
      </c>
      <c r="B256" s="370">
        <v>3.5</v>
      </c>
      <c r="C256" s="370" t="s">
        <v>322</v>
      </c>
      <c r="D256" s="370">
        <v>5</v>
      </c>
      <c r="E256" s="370">
        <v>18</v>
      </c>
      <c r="F256" s="370">
        <f t="shared" ref="F256" si="48">(B256+C256+D256+E256)</f>
        <v>30.5</v>
      </c>
      <c r="G256" s="370" t="str">
        <f t="shared" ref="G256" si="49">IF(F256&gt;=91,"A1",IF(F256&gt;=81,"A2",IF(F256&gt;=71,"B1",IF(F256&gt;=61,"B2",IF(F256&gt;=51,"C1",IF(F256&gt;=41,"C2",IF(F256&gt;=33,"D","E")))))))</f>
        <v>E</v>
      </c>
      <c r="H256" s="122">
        <v>3.5</v>
      </c>
      <c r="I256" s="392">
        <v>3</v>
      </c>
      <c r="J256" s="378">
        <v>4</v>
      </c>
      <c r="K256" s="332">
        <v>3</v>
      </c>
      <c r="L256" s="374">
        <f t="shared" ref="L256" si="50">SUM(H256:K256)</f>
        <v>13.5</v>
      </c>
      <c r="M256" s="374" t="str">
        <f t="shared" ref="M256" si="51">IF(L256&gt;=91,"A1",IF(L256&gt;=81,"A2",IF(L256&gt;=71,"B1",IF(L256&gt;=61,"B2",IF(L256&gt;=51,"C1",IF(L256&gt;=41,"C2",IF(L256&gt;=33,"D","E")))))))</f>
        <v>E</v>
      </c>
    </row>
    <row r="257" spans="1:13" ht="18" customHeight="1">
      <c r="A257" s="117" t="s">
        <v>127</v>
      </c>
      <c r="B257" s="370"/>
      <c r="C257" s="370"/>
      <c r="D257" s="370"/>
      <c r="E257" s="124"/>
      <c r="F257" s="393">
        <v>0</v>
      </c>
      <c r="G257" s="370"/>
      <c r="H257" s="370"/>
      <c r="I257" s="370"/>
      <c r="J257" s="370"/>
      <c r="K257" s="370"/>
      <c r="L257" s="370">
        <v>3</v>
      </c>
      <c r="M257" s="380"/>
    </row>
    <row r="258" spans="1:13" ht="18" customHeight="1">
      <c r="A258" s="117" t="s">
        <v>253</v>
      </c>
      <c r="B258" s="370"/>
      <c r="C258" s="370"/>
      <c r="D258" s="370"/>
      <c r="E258" s="381"/>
      <c r="F258" s="370">
        <v>0</v>
      </c>
      <c r="G258" s="370"/>
      <c r="H258" s="370"/>
      <c r="I258" s="370"/>
      <c r="J258" s="370"/>
      <c r="K258" s="381"/>
      <c r="L258" s="370">
        <v>22</v>
      </c>
      <c r="M258" s="380"/>
    </row>
    <row r="259" spans="1:13" ht="18" customHeight="1">
      <c r="A259" s="117" t="s">
        <v>254</v>
      </c>
      <c r="B259" s="370"/>
      <c r="C259" s="370"/>
      <c r="D259" s="370"/>
      <c r="E259" s="370"/>
      <c r="F259" s="370">
        <v>4</v>
      </c>
      <c r="G259" s="370"/>
      <c r="H259" s="370"/>
      <c r="I259" s="370"/>
      <c r="J259" s="370"/>
      <c r="K259" s="370"/>
      <c r="L259" s="370">
        <v>0</v>
      </c>
      <c r="M259" s="380"/>
    </row>
    <row r="260" spans="1:13" ht="26.25">
      <c r="A260" s="326" t="s">
        <v>255</v>
      </c>
      <c r="B260" s="326"/>
      <c r="C260" s="327" t="s">
        <v>256</v>
      </c>
      <c r="D260" s="324">
        <f>(F253+F254+F255+F256+F257)</f>
        <v>79</v>
      </c>
      <c r="E260" s="127"/>
      <c r="F260" s="327" t="s">
        <v>257</v>
      </c>
      <c r="G260" s="324">
        <f>(D260/450)*100</f>
        <v>17.555555555555554</v>
      </c>
      <c r="H260" s="127"/>
      <c r="I260" s="128"/>
      <c r="J260" s="672" t="s">
        <v>258</v>
      </c>
      <c r="K260" s="672"/>
      <c r="L260" s="618" t="str">
        <f>IF(G260&gt;=91,"A1",IF(G260&gt;=81,"A2",IF(G260&gt;=71,"B1",IF(G260&gt;=61,"B2",IF(G260&gt;=51,"C1",IF(G260&gt;=41,"C2",IF(G260&gt;=33,"D","E")))))))</f>
        <v>E</v>
      </c>
      <c r="M260" s="618" t="str">
        <f t="shared" ref="M260:M261" si="52">IF(K260&gt;=91,"A1",IF(K260&gt;=81,"A2",IF(K260&gt;=71,"B1",IF(K260&gt;=61,"B2",IF(K260&gt;=51,"C1",IF(K260&gt;=41,"C2",IF(K260&gt;=33,"D","E")))))))</f>
        <v>E</v>
      </c>
    </row>
    <row r="261" spans="1:13" ht="26.25">
      <c r="A261" s="129" t="s">
        <v>259</v>
      </c>
      <c r="B261" s="326"/>
      <c r="C261" s="327" t="s">
        <v>260</v>
      </c>
      <c r="D261" s="119">
        <f>(L253+L254+L255+L256+L257)</f>
        <v>42</v>
      </c>
      <c r="E261" s="127"/>
      <c r="F261" s="327" t="s">
        <v>261</v>
      </c>
      <c r="G261" s="324">
        <f>D261/450*100</f>
        <v>9.3333333333333339</v>
      </c>
      <c r="H261" s="130"/>
      <c r="I261" s="131"/>
      <c r="J261" s="672" t="s">
        <v>262</v>
      </c>
      <c r="K261" s="672"/>
      <c r="L261" s="618" t="str">
        <f>IF(G261&gt;=91,"A1",IF(G261&gt;=81,"A2",IF(G261&gt;=71,"B1",IF(G261&gt;=61,"B2",IF(G261&gt;=51,"C1",IF(G261&gt;=41,"C2",IF(G261&gt;=33,"D","E")))))))</f>
        <v>E</v>
      </c>
      <c r="M261" s="618" t="str">
        <f t="shared" si="52"/>
        <v>E</v>
      </c>
    </row>
    <row r="262" spans="1:13" ht="18" customHeight="1">
      <c r="A262" s="328" t="s">
        <v>263</v>
      </c>
      <c r="B262" s="328"/>
      <c r="C262" s="322"/>
      <c r="D262" s="115">
        <f>(D260+D261)</f>
        <v>121</v>
      </c>
      <c r="E262" s="385"/>
      <c r="F262" s="328" t="s">
        <v>264</v>
      </c>
      <c r="G262" s="328"/>
      <c r="H262" s="328"/>
      <c r="I262" s="384">
        <f>(D262/900)*100</f>
        <v>13.444444444444445</v>
      </c>
      <c r="J262" s="673" t="s">
        <v>265</v>
      </c>
      <c r="K262" s="674"/>
      <c r="L262" s="673" t="str">
        <f>IF(I262&gt;=91,"A1",IF(I262&gt;=81,"A2",IF(I262&gt;=71,"B1",IF(I262&gt;=61,"B2",IF(I262&gt;=51,"C1",IF(I262&gt;=41,"C2",IF(I262&gt;=33,"D","E")))))))</f>
        <v>E</v>
      </c>
      <c r="M262" s="674"/>
    </row>
    <row r="263" spans="1:13" ht="18" customHeight="1">
      <c r="A263" s="667" t="s">
        <v>266</v>
      </c>
      <c r="B263" s="668"/>
      <c r="C263" s="668"/>
      <c r="D263" s="668"/>
      <c r="E263" s="668"/>
      <c r="F263" s="668"/>
      <c r="G263" s="668"/>
      <c r="H263" s="668"/>
      <c r="I263" s="668"/>
      <c r="J263" s="668"/>
      <c r="K263" s="668"/>
      <c r="L263" s="668"/>
      <c r="M263" s="669"/>
    </row>
    <row r="264" spans="1:13" ht="18" customHeight="1">
      <c r="A264" s="613" t="s">
        <v>267</v>
      </c>
      <c r="B264" s="614"/>
      <c r="C264" s="614"/>
      <c r="D264" s="614"/>
      <c r="E264" s="614"/>
      <c r="F264" s="614"/>
      <c r="G264" s="614"/>
      <c r="H264" s="614"/>
      <c r="I264" s="614"/>
      <c r="J264" s="614"/>
      <c r="K264" s="614"/>
      <c r="L264" s="614"/>
      <c r="M264" s="615"/>
    </row>
    <row r="265" spans="1:13" ht="18" customHeight="1">
      <c r="A265" s="613" t="s">
        <v>268</v>
      </c>
      <c r="B265" s="614"/>
      <c r="C265" s="614"/>
      <c r="D265" s="614"/>
      <c r="E265" s="614"/>
      <c r="F265" s="614" t="s">
        <v>269</v>
      </c>
      <c r="G265" s="614"/>
      <c r="H265" s="614"/>
      <c r="I265" s="614"/>
      <c r="J265" s="614"/>
      <c r="K265" s="614" t="s">
        <v>270</v>
      </c>
      <c r="L265" s="614"/>
      <c r="M265" s="615"/>
    </row>
    <row r="266" spans="1:13" ht="18" customHeight="1">
      <c r="A266" s="616" t="s">
        <v>271</v>
      </c>
      <c r="B266" s="617"/>
      <c r="C266" s="617"/>
      <c r="D266" s="617"/>
      <c r="E266" s="617"/>
      <c r="F266" s="632" t="s">
        <v>272</v>
      </c>
      <c r="G266" s="632"/>
      <c r="H266" s="632"/>
      <c r="I266" s="632"/>
      <c r="J266" s="632"/>
      <c r="K266" s="632" t="s">
        <v>272</v>
      </c>
      <c r="L266" s="632"/>
      <c r="M266" s="675"/>
    </row>
    <row r="267" spans="1:13" ht="18" customHeight="1">
      <c r="A267" s="613" t="s">
        <v>273</v>
      </c>
      <c r="B267" s="614"/>
      <c r="C267" s="614"/>
      <c r="D267" s="614"/>
      <c r="E267" s="614"/>
      <c r="F267" s="614"/>
      <c r="G267" s="614"/>
      <c r="H267" s="614"/>
      <c r="I267" s="614"/>
      <c r="J267" s="614"/>
      <c r="K267" s="614"/>
      <c r="L267" s="614"/>
      <c r="M267" s="615"/>
    </row>
    <row r="268" spans="1:13" ht="18" customHeight="1">
      <c r="A268" s="613" t="s">
        <v>268</v>
      </c>
      <c r="B268" s="614"/>
      <c r="C268" s="614"/>
      <c r="D268" s="614"/>
      <c r="E268" s="614"/>
      <c r="F268" s="614" t="s">
        <v>269</v>
      </c>
      <c r="G268" s="614"/>
      <c r="H268" s="614"/>
      <c r="I268" s="614"/>
      <c r="J268" s="614"/>
      <c r="K268" s="614" t="s">
        <v>270</v>
      </c>
      <c r="L268" s="614"/>
      <c r="M268" s="615"/>
    </row>
    <row r="269" spans="1:13" ht="18" customHeight="1">
      <c r="A269" s="638" t="s">
        <v>274</v>
      </c>
      <c r="B269" s="639"/>
      <c r="C269" s="639"/>
      <c r="D269" s="639"/>
      <c r="E269" s="639"/>
      <c r="F269" s="614" t="s">
        <v>299</v>
      </c>
      <c r="G269" s="614"/>
      <c r="H269" s="614"/>
      <c r="I269" s="614"/>
      <c r="J269" s="614"/>
      <c r="K269" s="614" t="s">
        <v>299</v>
      </c>
      <c r="L269" s="614"/>
      <c r="M269" s="615"/>
    </row>
    <row r="270" spans="1:13" ht="18" customHeight="1">
      <c r="A270" s="638" t="s">
        <v>275</v>
      </c>
      <c r="B270" s="639"/>
      <c r="C270" s="639"/>
      <c r="D270" s="639"/>
      <c r="E270" s="639"/>
      <c r="F270" s="677" t="s">
        <v>294</v>
      </c>
      <c r="G270" s="632"/>
      <c r="H270" s="632"/>
      <c r="I270" s="632"/>
      <c r="J270" s="632"/>
      <c r="K270" s="677" t="s">
        <v>294</v>
      </c>
      <c r="L270" s="632"/>
      <c r="M270" s="675"/>
    </row>
    <row r="271" spans="1:13" ht="18" customHeight="1">
      <c r="A271" s="643" t="s">
        <v>276</v>
      </c>
      <c r="B271" s="644"/>
      <c r="C271" s="644"/>
      <c r="D271" s="644"/>
      <c r="E271" s="645"/>
      <c r="F271" s="687" t="s">
        <v>294</v>
      </c>
      <c r="G271" s="688"/>
      <c r="H271" s="688"/>
      <c r="I271" s="688"/>
      <c r="J271" s="689"/>
      <c r="K271" s="687" t="s">
        <v>272</v>
      </c>
      <c r="L271" s="688"/>
      <c r="M271" s="690"/>
    </row>
    <row r="272" spans="1:13" ht="18" customHeight="1">
      <c r="A272" s="643" t="s">
        <v>277</v>
      </c>
      <c r="B272" s="644"/>
      <c r="C272" s="644"/>
      <c r="D272" s="644"/>
      <c r="E272" s="645"/>
      <c r="F272" s="687" t="s">
        <v>294</v>
      </c>
      <c r="G272" s="688"/>
      <c r="H272" s="688"/>
      <c r="I272" s="688"/>
      <c r="J272" s="689"/>
      <c r="K272" s="687" t="s">
        <v>272</v>
      </c>
      <c r="L272" s="688"/>
      <c r="M272" s="690"/>
    </row>
    <row r="273" spans="1:13" ht="18" customHeight="1">
      <c r="A273" s="613" t="s">
        <v>278</v>
      </c>
      <c r="B273" s="614"/>
      <c r="C273" s="614"/>
      <c r="D273" s="614"/>
      <c r="E273" s="614"/>
      <c r="F273" s="614"/>
      <c r="G273" s="614"/>
      <c r="H273" s="614"/>
      <c r="I273" s="614"/>
      <c r="J273" s="614"/>
      <c r="K273" s="614"/>
      <c r="L273" s="614"/>
      <c r="M273" s="615"/>
    </row>
    <row r="274" spans="1:13" ht="18" customHeight="1">
      <c r="A274" s="613" t="s">
        <v>268</v>
      </c>
      <c r="B274" s="614"/>
      <c r="C274" s="614"/>
      <c r="D274" s="614"/>
      <c r="E274" s="614"/>
      <c r="F274" s="614" t="s">
        <v>269</v>
      </c>
      <c r="G274" s="614"/>
      <c r="H274" s="614"/>
      <c r="I274" s="614"/>
      <c r="J274" s="614"/>
      <c r="K274" s="614" t="s">
        <v>270</v>
      </c>
      <c r="L274" s="614"/>
      <c r="M274" s="615"/>
    </row>
    <row r="275" spans="1:13" ht="18" customHeight="1">
      <c r="A275" s="616" t="s">
        <v>279</v>
      </c>
      <c r="B275" s="617"/>
      <c r="C275" s="617"/>
      <c r="D275" s="617"/>
      <c r="E275" s="617"/>
      <c r="F275" s="617"/>
      <c r="G275" s="677" t="s">
        <v>455</v>
      </c>
      <c r="H275" s="632"/>
      <c r="I275" s="632"/>
      <c r="J275" s="632"/>
      <c r="K275" s="632"/>
      <c r="L275" s="632"/>
      <c r="M275" s="675"/>
    </row>
    <row r="276" spans="1:13" ht="18" customHeight="1">
      <c r="A276" s="117" t="s">
        <v>280</v>
      </c>
      <c r="B276" s="691"/>
      <c r="C276" s="688"/>
      <c r="D276" s="688"/>
      <c r="E276" s="688"/>
      <c r="F276" s="688"/>
      <c r="G276" s="688"/>
      <c r="H276" s="688"/>
      <c r="I276" s="688"/>
      <c r="J276" s="688"/>
      <c r="K276" s="688"/>
      <c r="L276" s="688"/>
      <c r="M276" s="690"/>
    </row>
    <row r="277" spans="1:13" ht="18" customHeight="1">
      <c r="A277" s="117" t="s">
        <v>226</v>
      </c>
      <c r="B277" s="620"/>
      <c r="C277" s="621"/>
      <c r="D277" s="621"/>
      <c r="E277" s="621"/>
      <c r="F277" s="621"/>
      <c r="G277" s="621"/>
      <c r="H277" s="621"/>
      <c r="I277" s="621"/>
      <c r="J277" s="621"/>
      <c r="K277" s="621"/>
      <c r="L277" s="621"/>
      <c r="M277" s="622"/>
    </row>
    <row r="278" spans="1:13" ht="18" customHeight="1">
      <c r="A278" s="623" t="s">
        <v>443</v>
      </c>
      <c r="B278" s="624"/>
      <c r="C278" s="625"/>
      <c r="D278" s="632"/>
      <c r="E278" s="632"/>
      <c r="F278" s="632"/>
      <c r="G278" s="632"/>
      <c r="H278" s="632"/>
      <c r="I278" s="632"/>
      <c r="J278" s="614" t="s">
        <v>281</v>
      </c>
      <c r="K278" s="614"/>
      <c r="L278" s="614"/>
      <c r="M278" s="615"/>
    </row>
    <row r="279" spans="1:13" ht="18" customHeight="1">
      <c r="A279" s="626"/>
      <c r="B279" s="627"/>
      <c r="C279" s="628"/>
      <c r="D279" s="632"/>
      <c r="E279" s="632"/>
      <c r="F279" s="632"/>
      <c r="G279" s="632"/>
      <c r="H279" s="632"/>
      <c r="I279" s="632"/>
      <c r="J279" s="614"/>
      <c r="K279" s="614"/>
      <c r="L279" s="614"/>
      <c r="M279" s="615"/>
    </row>
    <row r="280" spans="1:13" ht="18" customHeight="1">
      <c r="A280" s="626"/>
      <c r="B280" s="627"/>
      <c r="C280" s="628"/>
      <c r="D280" s="632"/>
      <c r="E280" s="632"/>
      <c r="F280" s="632"/>
      <c r="G280" s="632"/>
      <c r="H280" s="632"/>
      <c r="I280" s="632"/>
      <c r="J280" s="614"/>
      <c r="K280" s="614"/>
      <c r="L280" s="614"/>
      <c r="M280" s="615"/>
    </row>
    <row r="281" spans="1:13" ht="18" customHeight="1">
      <c r="A281" s="629"/>
      <c r="B281" s="630"/>
      <c r="C281" s="631"/>
      <c r="D281" s="632"/>
      <c r="E281" s="632"/>
      <c r="F281" s="632"/>
      <c r="G281" s="632"/>
      <c r="H281" s="632"/>
      <c r="I281" s="632"/>
      <c r="J281" s="614"/>
      <c r="K281" s="614"/>
      <c r="L281" s="614"/>
      <c r="M281" s="615"/>
    </row>
    <row r="282" spans="1:13" ht="18" customHeight="1">
      <c r="A282" s="633" t="s">
        <v>282</v>
      </c>
      <c r="B282" s="634"/>
      <c r="C282" s="634"/>
      <c r="D282" s="634"/>
      <c r="E282" s="634"/>
      <c r="F282" s="634"/>
      <c r="G282" s="634"/>
      <c r="H282" s="635" t="s">
        <v>283</v>
      </c>
      <c r="I282" s="636"/>
      <c r="J282" s="636"/>
      <c r="K282" s="636"/>
      <c r="L282" s="636"/>
      <c r="M282" s="637"/>
    </row>
    <row r="283" spans="1:13" ht="18" customHeight="1">
      <c r="A283" s="133" t="s">
        <v>284</v>
      </c>
      <c r="B283" s="634" t="s">
        <v>130</v>
      </c>
      <c r="C283" s="634"/>
      <c r="D283" s="134" t="s">
        <v>284</v>
      </c>
      <c r="E283" s="135"/>
      <c r="F283" s="634" t="s">
        <v>130</v>
      </c>
      <c r="G283" s="634"/>
      <c r="H283" s="136"/>
      <c r="I283" s="136"/>
      <c r="J283" s="137" t="s">
        <v>285</v>
      </c>
      <c r="K283" s="136"/>
      <c r="L283" s="137" t="s">
        <v>130</v>
      </c>
      <c r="M283" s="138"/>
    </row>
    <row r="284" spans="1:13" ht="18" customHeight="1">
      <c r="A284" s="139" t="s">
        <v>286</v>
      </c>
      <c r="B284" s="609" t="s">
        <v>287</v>
      </c>
      <c r="C284" s="609"/>
      <c r="D284" s="609" t="s">
        <v>288</v>
      </c>
      <c r="E284" s="609"/>
      <c r="F284" s="609" t="s">
        <v>289</v>
      </c>
      <c r="G284" s="609"/>
      <c r="H284" s="136"/>
      <c r="I284" s="136"/>
      <c r="J284" s="610">
        <v>3</v>
      </c>
      <c r="K284" s="611"/>
      <c r="L284" s="135" t="s">
        <v>272</v>
      </c>
      <c r="M284" s="138"/>
    </row>
    <row r="285" spans="1:13" ht="18" customHeight="1">
      <c r="A285" s="139" t="s">
        <v>290</v>
      </c>
      <c r="B285" s="609" t="s">
        <v>291</v>
      </c>
      <c r="C285" s="609"/>
      <c r="D285" s="609" t="s">
        <v>292</v>
      </c>
      <c r="E285" s="609"/>
      <c r="F285" s="609" t="s">
        <v>293</v>
      </c>
      <c r="G285" s="609"/>
      <c r="H285" s="136"/>
      <c r="I285" s="136"/>
      <c r="J285" s="610">
        <v>2</v>
      </c>
      <c r="K285" s="611"/>
      <c r="L285" s="135" t="s">
        <v>294</v>
      </c>
      <c r="M285" s="138"/>
    </row>
    <row r="286" spans="1:13" ht="18" customHeight="1">
      <c r="A286" s="139" t="s">
        <v>295</v>
      </c>
      <c r="B286" s="609" t="s">
        <v>296</v>
      </c>
      <c r="C286" s="609"/>
      <c r="D286" s="609" t="s">
        <v>297</v>
      </c>
      <c r="E286" s="609"/>
      <c r="F286" s="609" t="s">
        <v>298</v>
      </c>
      <c r="G286" s="609"/>
      <c r="H286" s="136"/>
      <c r="I286" s="136"/>
      <c r="J286" s="610">
        <v>1</v>
      </c>
      <c r="K286" s="611"/>
      <c r="L286" s="135" t="s">
        <v>299</v>
      </c>
      <c r="M286" s="138"/>
    </row>
    <row r="287" spans="1:13" ht="18" customHeight="1" thickBot="1">
      <c r="A287" s="140" t="s">
        <v>300</v>
      </c>
      <c r="B287" s="612" t="s">
        <v>301</v>
      </c>
      <c r="C287" s="612"/>
      <c r="D287" s="612" t="s">
        <v>302</v>
      </c>
      <c r="E287" s="612"/>
      <c r="F287" s="612" t="s">
        <v>303</v>
      </c>
      <c r="G287" s="612"/>
      <c r="H287" s="141"/>
      <c r="I287" s="141"/>
      <c r="J287" s="141"/>
      <c r="K287" s="141"/>
      <c r="L287" s="141"/>
      <c r="M287" s="142"/>
    </row>
    <row r="288" spans="1:13" ht="18" customHeight="1" thickBot="1"/>
    <row r="289" spans="1:13" ht="18" customHeight="1">
      <c r="A289" s="105"/>
      <c r="B289" s="647" t="s">
        <v>227</v>
      </c>
      <c r="C289" s="647"/>
      <c r="D289" s="647"/>
      <c r="E289" s="647"/>
      <c r="F289" s="647"/>
      <c r="G289" s="647"/>
      <c r="H289" s="647"/>
      <c r="I289" s="656"/>
      <c r="J289" s="646" t="s">
        <v>228</v>
      </c>
      <c r="K289" s="647"/>
      <c r="L289" s="647"/>
      <c r="M289" s="648"/>
    </row>
    <row r="290" spans="1:13" ht="18" customHeight="1">
      <c r="A290" s="649" t="s">
        <v>229</v>
      </c>
      <c r="B290" s="650"/>
      <c r="C290" s="650"/>
      <c r="D290" s="650"/>
      <c r="E290" s="650"/>
      <c r="F290" s="650"/>
      <c r="G290" s="650"/>
      <c r="H290" s="650"/>
      <c r="I290" s="650"/>
      <c r="J290" s="650"/>
      <c r="K290" s="650"/>
      <c r="L290" s="650"/>
      <c r="M290" s="651"/>
    </row>
    <row r="291" spans="1:13" ht="18" customHeight="1">
      <c r="A291" s="106"/>
      <c r="B291" s="652" t="s">
        <v>230</v>
      </c>
      <c r="C291" s="652"/>
      <c r="D291" s="652"/>
      <c r="E291" s="653"/>
      <c r="F291" s="107" t="s">
        <v>231</v>
      </c>
      <c r="G291" s="107"/>
      <c r="H291" s="640" t="s">
        <v>232</v>
      </c>
      <c r="I291" s="641"/>
      <c r="J291" s="642"/>
      <c r="K291" s="109" t="s">
        <v>233</v>
      </c>
      <c r="L291" s="110"/>
      <c r="M291" s="111"/>
    </row>
    <row r="292" spans="1:13" ht="18" customHeight="1">
      <c r="A292" s="654" t="s">
        <v>439</v>
      </c>
      <c r="B292" s="641"/>
      <c r="C292" s="641"/>
      <c r="D292" s="641"/>
      <c r="E292" s="641"/>
      <c r="F292" s="641"/>
      <c r="G292" s="641"/>
      <c r="H292" s="641"/>
      <c r="I292" s="641"/>
      <c r="J292" s="641"/>
      <c r="K292" s="641"/>
      <c r="L292" s="641"/>
      <c r="M292" s="655"/>
    </row>
    <row r="293" spans="1:13" ht="18" customHeight="1">
      <c r="A293" s="643" t="s">
        <v>234</v>
      </c>
      <c r="B293" s="644"/>
      <c r="C293" s="644"/>
      <c r="D293" s="644"/>
      <c r="E293" s="644"/>
      <c r="F293" s="644"/>
      <c r="G293" s="644"/>
      <c r="H293" s="644"/>
      <c r="I293" s="644"/>
      <c r="J293" s="644"/>
      <c r="K293" s="644"/>
      <c r="L293" s="644"/>
      <c r="M293" s="666"/>
    </row>
    <row r="294" spans="1:13" ht="18" customHeight="1">
      <c r="A294" s="613" t="s">
        <v>235</v>
      </c>
      <c r="B294" s="614"/>
      <c r="C294" s="620" t="s">
        <v>432</v>
      </c>
      <c r="D294" s="621"/>
      <c r="E294" s="621"/>
      <c r="F294" s="621"/>
      <c r="G294" s="676"/>
      <c r="H294" s="120" t="s">
        <v>236</v>
      </c>
      <c r="I294" s="108"/>
      <c r="J294" s="618">
        <v>7</v>
      </c>
      <c r="K294" s="618"/>
      <c r="L294" s="618"/>
      <c r="M294" s="619"/>
    </row>
    <row r="295" spans="1:13" ht="18" customHeight="1">
      <c r="A295" s="613" t="s">
        <v>237</v>
      </c>
      <c r="B295" s="614"/>
      <c r="C295" s="620" t="s">
        <v>139</v>
      </c>
      <c r="D295" s="621"/>
      <c r="E295" s="621"/>
      <c r="F295" s="621"/>
      <c r="G295" s="676"/>
      <c r="H295" s="120" t="s">
        <v>238</v>
      </c>
      <c r="I295" s="108"/>
      <c r="J295" s="701">
        <v>1333</v>
      </c>
      <c r="K295" s="701"/>
      <c r="L295" s="701"/>
      <c r="M295" s="702"/>
    </row>
    <row r="296" spans="1:13" ht="18" customHeight="1">
      <c r="A296" s="613" t="s">
        <v>239</v>
      </c>
      <c r="B296" s="614"/>
      <c r="C296" s="686" t="s">
        <v>46</v>
      </c>
      <c r="D296" s="621"/>
      <c r="E296" s="621"/>
      <c r="F296" s="621"/>
      <c r="G296" s="676"/>
      <c r="H296" s="120" t="s">
        <v>240</v>
      </c>
      <c r="I296" s="108"/>
      <c r="J296" s="618">
        <v>7780969611</v>
      </c>
      <c r="K296" s="618"/>
      <c r="L296" s="618"/>
      <c r="M296" s="619"/>
    </row>
    <row r="297" spans="1:13" ht="18" customHeight="1">
      <c r="A297" s="613" t="s">
        <v>241</v>
      </c>
      <c r="B297" s="614"/>
      <c r="C297" s="620" t="s">
        <v>433</v>
      </c>
      <c r="D297" s="621"/>
      <c r="E297" s="621"/>
      <c r="F297" s="621"/>
      <c r="G297" s="622"/>
      <c r="H297" s="613" t="s">
        <v>195</v>
      </c>
      <c r="I297" s="614"/>
      <c r="J297" s="618" t="s">
        <v>434</v>
      </c>
      <c r="K297" s="618"/>
      <c r="L297" s="618"/>
      <c r="M297" s="619"/>
    </row>
    <row r="298" spans="1:13" ht="18" customHeight="1">
      <c r="A298" s="613" t="s">
        <v>242</v>
      </c>
      <c r="B298" s="614"/>
      <c r="C298" s="614"/>
      <c r="D298" s="614"/>
      <c r="E298" s="614"/>
      <c r="F298" s="614"/>
      <c r="G298" s="614"/>
      <c r="H298" s="614"/>
      <c r="I298" s="614"/>
      <c r="J298" s="614"/>
      <c r="K298" s="614"/>
      <c r="L298" s="614"/>
      <c r="M298" s="615"/>
    </row>
    <row r="299" spans="1:13" ht="18" customHeight="1">
      <c r="A299" s="671" t="s">
        <v>243</v>
      </c>
      <c r="B299" s="614" t="s">
        <v>244</v>
      </c>
      <c r="C299" s="614"/>
      <c r="D299" s="614"/>
      <c r="E299" s="614"/>
      <c r="F299" s="614"/>
      <c r="G299" s="614"/>
      <c r="H299" s="614" t="s">
        <v>245</v>
      </c>
      <c r="I299" s="614"/>
      <c r="J299" s="614"/>
      <c r="K299" s="614"/>
      <c r="L299" s="614"/>
      <c r="M299" s="615"/>
    </row>
    <row r="300" spans="1:13" ht="30">
      <c r="A300" s="671"/>
      <c r="B300" s="114" t="s">
        <v>246</v>
      </c>
      <c r="C300" s="114" t="s">
        <v>247</v>
      </c>
      <c r="D300" s="114" t="s">
        <v>248</v>
      </c>
      <c r="E300" s="114" t="s">
        <v>249</v>
      </c>
      <c r="F300" s="114">
        <v>100</v>
      </c>
      <c r="G300" s="115" t="s">
        <v>187</v>
      </c>
      <c r="H300" s="114" t="s">
        <v>250</v>
      </c>
      <c r="I300" s="114" t="s">
        <v>247</v>
      </c>
      <c r="J300" s="114" t="s">
        <v>248</v>
      </c>
      <c r="K300" s="114" t="s">
        <v>251</v>
      </c>
      <c r="L300" s="114">
        <v>100</v>
      </c>
      <c r="M300" s="116" t="s">
        <v>187</v>
      </c>
    </row>
    <row r="301" spans="1:13" ht="18" customHeight="1">
      <c r="A301" s="117" t="s">
        <v>123</v>
      </c>
      <c r="B301" s="370">
        <v>8.5</v>
      </c>
      <c r="C301" s="390">
        <v>5</v>
      </c>
      <c r="D301" s="391">
        <v>4</v>
      </c>
      <c r="E301" s="391">
        <v>38.5</v>
      </c>
      <c r="F301" s="366">
        <f t="shared" ref="F301" si="53">B301+C301+D301+E301</f>
        <v>56</v>
      </c>
      <c r="G301" s="367" t="str">
        <f t="shared" ref="G301" si="54">IF(F301&gt;=91,"A1",IF(F301&gt;=81,"A2",IF(F301&gt;=71,"B1",IF(F301&gt;=61,"B2",IF(F301&gt;=51,"C1",IF(F301&gt;=41,"C2",IF(F301&gt;=33,"D","E")))))))</f>
        <v>C1</v>
      </c>
      <c r="H301" s="369">
        <v>8.5</v>
      </c>
      <c r="I301" s="370">
        <v>3.5</v>
      </c>
      <c r="J301" s="370">
        <v>4</v>
      </c>
      <c r="K301" s="371">
        <v>35.5</v>
      </c>
      <c r="L301" s="372">
        <f t="shared" ref="L301" si="55">SUM(H301:K301)</f>
        <v>51.5</v>
      </c>
      <c r="M301" s="370" t="str">
        <f t="shared" ref="M301" si="56">IF(L301&gt;=91,"A1",IF(L301&gt;=81,"A2",IF(L301&gt;=71,"B1",IF(L301&gt;=61,"B2",IF(L301&gt;=51,"C1",IF(L301&gt;=41,"C2",IF(L301&gt;=33,"D","E")))))))</f>
        <v>C1</v>
      </c>
    </row>
    <row r="302" spans="1:13" ht="18" customHeight="1">
      <c r="A302" s="117" t="s">
        <v>124</v>
      </c>
      <c r="B302" s="370">
        <v>7.75</v>
      </c>
      <c r="C302" s="370">
        <v>5</v>
      </c>
      <c r="D302" s="370">
        <v>5</v>
      </c>
      <c r="E302" s="370">
        <v>55</v>
      </c>
      <c r="F302" s="372">
        <f t="shared" ref="F302:F304" si="57">(B302+C302+D302+E302)</f>
        <v>72.75</v>
      </c>
      <c r="G302" s="370" t="str">
        <f t="shared" ref="G302:G304" si="58">IF(F302&gt;=91,"A1",IF(F302&gt;=81,"A2",IF(F302&gt;=71,"B1",IF(F302&gt;=61,"B2",IF(F302&gt;=51,"C1",IF(F302&gt;=41,"C2",IF(F302&gt;=33,"D","E")))))))</f>
        <v>B1</v>
      </c>
      <c r="H302" s="370">
        <v>8.5</v>
      </c>
      <c r="I302" s="370">
        <v>4.5</v>
      </c>
      <c r="J302" s="370">
        <v>5</v>
      </c>
      <c r="K302" s="377">
        <v>42</v>
      </c>
      <c r="L302" s="374">
        <f t="shared" ref="L302:L304" si="59">SUM(H302:K302)</f>
        <v>60</v>
      </c>
      <c r="M302" s="375" t="str">
        <f t="shared" ref="M302:M304" si="60">IF(L302&gt;=91,"A1",IF(L302&gt;=81,"A2",IF(L302&gt;=71,"B1",IF(L302&gt;=61,"B2",IF(L302&gt;=51,"C1",IF(L302&gt;=41,"C2",IF(L302&gt;=33,"D","E")))))))</f>
        <v>C1</v>
      </c>
    </row>
    <row r="303" spans="1:13" ht="18" customHeight="1">
      <c r="A303" s="117" t="s">
        <v>252</v>
      </c>
      <c r="B303" s="370">
        <v>8.25</v>
      </c>
      <c r="C303" s="370">
        <v>5</v>
      </c>
      <c r="D303" s="370">
        <v>5</v>
      </c>
      <c r="E303" s="370">
        <v>55</v>
      </c>
      <c r="F303" s="370">
        <f t="shared" si="57"/>
        <v>73.25</v>
      </c>
      <c r="G303" s="370" t="str">
        <f t="shared" si="58"/>
        <v>B1</v>
      </c>
      <c r="H303" s="369">
        <v>8.75</v>
      </c>
      <c r="I303" s="370">
        <v>4.5</v>
      </c>
      <c r="J303" s="370">
        <v>4</v>
      </c>
      <c r="K303" s="377">
        <v>33.5</v>
      </c>
      <c r="L303" s="374">
        <f t="shared" si="59"/>
        <v>50.75</v>
      </c>
      <c r="M303" s="375" t="str">
        <f t="shared" si="60"/>
        <v>C2</v>
      </c>
    </row>
    <row r="304" spans="1:13" ht="18" customHeight="1">
      <c r="A304" s="117" t="s">
        <v>126</v>
      </c>
      <c r="B304" s="370">
        <v>6.25</v>
      </c>
      <c r="C304" s="370" t="s">
        <v>324</v>
      </c>
      <c r="D304" s="370">
        <v>5</v>
      </c>
      <c r="E304" s="370">
        <v>58.5</v>
      </c>
      <c r="F304" s="370">
        <f t="shared" si="57"/>
        <v>74.25</v>
      </c>
      <c r="G304" s="370" t="str">
        <f t="shared" si="58"/>
        <v>B1</v>
      </c>
      <c r="H304" s="122">
        <v>6.75</v>
      </c>
      <c r="I304" s="392">
        <v>3</v>
      </c>
      <c r="J304" s="378">
        <v>5</v>
      </c>
      <c r="K304" s="332">
        <v>59</v>
      </c>
      <c r="L304" s="374">
        <f t="shared" si="59"/>
        <v>73.75</v>
      </c>
      <c r="M304" s="374" t="str">
        <f t="shared" si="60"/>
        <v>B1</v>
      </c>
    </row>
    <row r="305" spans="1:13" ht="18" customHeight="1">
      <c r="A305" s="117" t="s">
        <v>127</v>
      </c>
      <c r="B305" s="370"/>
      <c r="C305" s="370"/>
      <c r="D305" s="370"/>
      <c r="E305" s="124"/>
      <c r="F305" s="393">
        <v>34</v>
      </c>
      <c r="G305" s="370"/>
      <c r="H305" s="370"/>
      <c r="I305" s="370"/>
      <c r="J305" s="370"/>
      <c r="K305" s="370"/>
      <c r="L305" s="370">
        <v>30</v>
      </c>
      <c r="M305" s="380"/>
    </row>
    <row r="306" spans="1:13" ht="18" customHeight="1">
      <c r="A306" s="117" t="s">
        <v>253</v>
      </c>
      <c r="B306" s="370"/>
      <c r="C306" s="370"/>
      <c r="D306" s="370"/>
      <c r="E306" s="381"/>
      <c r="F306" s="370">
        <v>45</v>
      </c>
      <c r="G306" s="370"/>
      <c r="H306" s="370"/>
      <c r="I306" s="370"/>
      <c r="J306" s="370"/>
      <c r="K306" s="381"/>
      <c r="L306" s="370">
        <v>42.5</v>
      </c>
      <c r="M306" s="380"/>
    </row>
    <row r="307" spans="1:13" ht="18" customHeight="1">
      <c r="A307" s="117" t="s">
        <v>254</v>
      </c>
      <c r="B307" s="370"/>
      <c r="C307" s="370"/>
      <c r="D307" s="370"/>
      <c r="E307" s="370"/>
      <c r="F307" s="370">
        <v>43</v>
      </c>
      <c r="G307" s="370"/>
      <c r="H307" s="370"/>
      <c r="I307" s="370"/>
      <c r="J307" s="370"/>
      <c r="K307" s="370"/>
      <c r="L307" s="370">
        <v>32.5</v>
      </c>
      <c r="M307" s="380"/>
    </row>
    <row r="308" spans="1:13" ht="26.25">
      <c r="A308" s="326" t="s">
        <v>255</v>
      </c>
      <c r="B308" s="326"/>
      <c r="C308" s="327" t="s">
        <v>256</v>
      </c>
      <c r="D308" s="324">
        <f>(F301+F302+F303+F304+F305)</f>
        <v>310.25</v>
      </c>
      <c r="E308" s="127"/>
      <c r="F308" s="327" t="s">
        <v>257</v>
      </c>
      <c r="G308" s="324">
        <f>(D308/450)*100</f>
        <v>68.944444444444443</v>
      </c>
      <c r="H308" s="127"/>
      <c r="I308" s="128"/>
      <c r="J308" s="672" t="s">
        <v>258</v>
      </c>
      <c r="K308" s="672"/>
      <c r="L308" s="618" t="str">
        <f>IF(G308&gt;=91,"A1",IF(G308&gt;=81,"A2",IF(G308&gt;=71,"B1",IF(G308&gt;=61,"B2",IF(G308&gt;=51,"C1",IF(G308&gt;=41,"C2",IF(G308&gt;=33,"D","E")))))))</f>
        <v>B2</v>
      </c>
      <c r="M308" s="618" t="str">
        <f t="shared" ref="M308:M309" si="61">IF(K308&gt;=91,"A1",IF(K308&gt;=81,"A2",IF(K308&gt;=71,"B1",IF(K308&gt;=61,"B2",IF(K308&gt;=51,"C1",IF(K308&gt;=41,"C2",IF(K308&gt;=33,"D","E")))))))</f>
        <v>E</v>
      </c>
    </row>
    <row r="309" spans="1:13" ht="26.25">
      <c r="A309" s="129" t="s">
        <v>259</v>
      </c>
      <c r="B309" s="326"/>
      <c r="C309" s="327" t="s">
        <v>260</v>
      </c>
      <c r="D309" s="119">
        <f>(L301+L302+L303+L304+L305)</f>
        <v>266</v>
      </c>
      <c r="E309" s="127"/>
      <c r="F309" s="327" t="s">
        <v>261</v>
      </c>
      <c r="G309" s="324">
        <f>D309/450*100</f>
        <v>59.111111111111114</v>
      </c>
      <c r="H309" s="130"/>
      <c r="I309" s="131"/>
      <c r="J309" s="672" t="s">
        <v>262</v>
      </c>
      <c r="K309" s="672"/>
      <c r="L309" s="618" t="str">
        <f>IF(G309&gt;=91,"A1",IF(G309&gt;=81,"A2",IF(G309&gt;=71,"B1",IF(G309&gt;=61,"B2",IF(G309&gt;=51,"C1",IF(G309&gt;=41,"C2",IF(G309&gt;=33,"D","E")))))))</f>
        <v>C1</v>
      </c>
      <c r="M309" s="618" t="str">
        <f t="shared" si="61"/>
        <v>E</v>
      </c>
    </row>
    <row r="310" spans="1:13" ht="18" customHeight="1">
      <c r="A310" s="328" t="s">
        <v>263</v>
      </c>
      <c r="B310" s="328"/>
      <c r="C310" s="322"/>
      <c r="D310" s="115">
        <f>(D308+D309)</f>
        <v>576.25</v>
      </c>
      <c r="E310" s="385"/>
      <c r="F310" s="328" t="s">
        <v>264</v>
      </c>
      <c r="G310" s="328"/>
      <c r="H310" s="328"/>
      <c r="I310" s="384">
        <f>(D310/900)*100</f>
        <v>64.027777777777771</v>
      </c>
      <c r="J310" s="673" t="s">
        <v>265</v>
      </c>
      <c r="K310" s="674"/>
      <c r="L310" s="673" t="str">
        <f>IF(I310&gt;=91,"A1",IF(I310&gt;=81,"A2",IF(I310&gt;=71,"B1",IF(I310&gt;=61,"B2",IF(I310&gt;=51,"C1",IF(I310&gt;=41,"C2",IF(I310&gt;=33,"D","E")))))))</f>
        <v>B2</v>
      </c>
      <c r="M310" s="674"/>
    </row>
    <row r="311" spans="1:13" ht="18" customHeight="1">
      <c r="A311" s="667" t="s">
        <v>266</v>
      </c>
      <c r="B311" s="668"/>
      <c r="C311" s="668"/>
      <c r="D311" s="668"/>
      <c r="E311" s="668"/>
      <c r="F311" s="668"/>
      <c r="G311" s="668"/>
      <c r="H311" s="668"/>
      <c r="I311" s="668"/>
      <c r="J311" s="668"/>
      <c r="K311" s="668"/>
      <c r="L311" s="668"/>
      <c r="M311" s="669"/>
    </row>
    <row r="312" spans="1:13" ht="18" customHeight="1">
      <c r="A312" s="613" t="s">
        <v>267</v>
      </c>
      <c r="B312" s="614"/>
      <c r="C312" s="614"/>
      <c r="D312" s="614"/>
      <c r="E312" s="614"/>
      <c r="F312" s="614"/>
      <c r="G312" s="614"/>
      <c r="H312" s="614"/>
      <c r="I312" s="614"/>
      <c r="J312" s="614"/>
      <c r="K312" s="614"/>
      <c r="L312" s="614"/>
      <c r="M312" s="615"/>
    </row>
    <row r="313" spans="1:13" ht="18" customHeight="1">
      <c r="A313" s="613" t="s">
        <v>268</v>
      </c>
      <c r="B313" s="614"/>
      <c r="C313" s="614"/>
      <c r="D313" s="614"/>
      <c r="E313" s="614"/>
      <c r="F313" s="614" t="s">
        <v>269</v>
      </c>
      <c r="G313" s="614"/>
      <c r="H313" s="614"/>
      <c r="I313" s="614"/>
      <c r="J313" s="614"/>
      <c r="K313" s="614" t="s">
        <v>270</v>
      </c>
      <c r="L313" s="614"/>
      <c r="M313" s="615"/>
    </row>
    <row r="314" spans="1:13" ht="18" customHeight="1">
      <c r="A314" s="616" t="s">
        <v>271</v>
      </c>
      <c r="B314" s="617"/>
      <c r="C314" s="617"/>
      <c r="D314" s="617"/>
      <c r="E314" s="617"/>
      <c r="F314" s="632" t="s">
        <v>272</v>
      </c>
      <c r="G314" s="632"/>
      <c r="H314" s="632"/>
      <c r="I314" s="632"/>
      <c r="J314" s="632"/>
      <c r="K314" s="632" t="s">
        <v>272</v>
      </c>
      <c r="L314" s="632"/>
      <c r="M314" s="675"/>
    </row>
    <row r="315" spans="1:13" ht="18" customHeight="1">
      <c r="A315" s="613" t="s">
        <v>273</v>
      </c>
      <c r="B315" s="614"/>
      <c r="C315" s="614"/>
      <c r="D315" s="614"/>
      <c r="E315" s="614"/>
      <c r="F315" s="614"/>
      <c r="G315" s="614"/>
      <c r="H315" s="614"/>
      <c r="I315" s="614"/>
      <c r="J315" s="614"/>
      <c r="K315" s="614"/>
      <c r="L315" s="614"/>
      <c r="M315" s="615"/>
    </row>
    <row r="316" spans="1:13" ht="18" customHeight="1">
      <c r="A316" s="613" t="s">
        <v>268</v>
      </c>
      <c r="B316" s="614"/>
      <c r="C316" s="614"/>
      <c r="D316" s="614"/>
      <c r="E316" s="614"/>
      <c r="F316" s="614" t="s">
        <v>269</v>
      </c>
      <c r="G316" s="614"/>
      <c r="H316" s="614"/>
      <c r="I316" s="614"/>
      <c r="J316" s="614"/>
      <c r="K316" s="614" t="s">
        <v>270</v>
      </c>
      <c r="L316" s="614"/>
      <c r="M316" s="615"/>
    </row>
    <row r="317" spans="1:13" ht="18" customHeight="1">
      <c r="A317" s="638" t="s">
        <v>274</v>
      </c>
      <c r="B317" s="639"/>
      <c r="C317" s="639"/>
      <c r="D317" s="639"/>
      <c r="E317" s="639"/>
      <c r="F317" s="614" t="s">
        <v>272</v>
      </c>
      <c r="G317" s="614"/>
      <c r="H317" s="614"/>
      <c r="I317" s="614"/>
      <c r="J317" s="614"/>
      <c r="K317" s="614" t="s">
        <v>294</v>
      </c>
      <c r="L317" s="614"/>
      <c r="M317" s="615"/>
    </row>
    <row r="318" spans="1:13" ht="18" customHeight="1">
      <c r="A318" s="638" t="s">
        <v>275</v>
      </c>
      <c r="B318" s="639"/>
      <c r="C318" s="639"/>
      <c r="D318" s="639"/>
      <c r="E318" s="639"/>
      <c r="F318" s="677" t="s">
        <v>272</v>
      </c>
      <c r="G318" s="632"/>
      <c r="H318" s="632"/>
      <c r="I318" s="632"/>
      <c r="J318" s="632"/>
      <c r="K318" s="677" t="s">
        <v>294</v>
      </c>
      <c r="L318" s="632"/>
      <c r="M318" s="675"/>
    </row>
    <row r="319" spans="1:13" ht="18" customHeight="1">
      <c r="A319" s="643" t="s">
        <v>276</v>
      </c>
      <c r="B319" s="644"/>
      <c r="C319" s="644"/>
      <c r="D319" s="644"/>
      <c r="E319" s="645"/>
      <c r="F319" s="687" t="s">
        <v>294</v>
      </c>
      <c r="G319" s="688"/>
      <c r="H319" s="688"/>
      <c r="I319" s="688"/>
      <c r="J319" s="689"/>
      <c r="K319" s="687" t="s">
        <v>272</v>
      </c>
      <c r="L319" s="688"/>
      <c r="M319" s="690"/>
    </row>
    <row r="320" spans="1:13" ht="18" customHeight="1">
      <c r="A320" s="643" t="s">
        <v>277</v>
      </c>
      <c r="B320" s="644"/>
      <c r="C320" s="644"/>
      <c r="D320" s="644"/>
      <c r="E320" s="645"/>
      <c r="F320" s="687" t="s">
        <v>272</v>
      </c>
      <c r="G320" s="688"/>
      <c r="H320" s="688"/>
      <c r="I320" s="688"/>
      <c r="J320" s="689"/>
      <c r="K320" s="687" t="s">
        <v>272</v>
      </c>
      <c r="L320" s="688"/>
      <c r="M320" s="690"/>
    </row>
    <row r="321" spans="1:13" ht="18" customHeight="1">
      <c r="A321" s="613" t="s">
        <v>278</v>
      </c>
      <c r="B321" s="614"/>
      <c r="C321" s="614"/>
      <c r="D321" s="614"/>
      <c r="E321" s="614"/>
      <c r="F321" s="614"/>
      <c r="G321" s="614"/>
      <c r="H321" s="614"/>
      <c r="I321" s="614"/>
      <c r="J321" s="614"/>
      <c r="K321" s="614"/>
      <c r="L321" s="614"/>
      <c r="M321" s="615"/>
    </row>
    <row r="322" spans="1:13" ht="18" customHeight="1">
      <c r="A322" s="613" t="s">
        <v>268</v>
      </c>
      <c r="B322" s="614"/>
      <c r="C322" s="614"/>
      <c r="D322" s="614"/>
      <c r="E322" s="614"/>
      <c r="F322" s="614" t="s">
        <v>269</v>
      </c>
      <c r="G322" s="614"/>
      <c r="H322" s="614"/>
      <c r="I322" s="614"/>
      <c r="J322" s="614"/>
      <c r="K322" s="614" t="s">
        <v>270</v>
      </c>
      <c r="L322" s="614"/>
      <c r="M322" s="615"/>
    </row>
    <row r="323" spans="1:13" ht="18" customHeight="1">
      <c r="A323" s="616" t="s">
        <v>279</v>
      </c>
      <c r="B323" s="617"/>
      <c r="C323" s="617"/>
      <c r="D323" s="617"/>
      <c r="E323" s="617"/>
      <c r="F323" s="617"/>
      <c r="G323" s="677" t="s">
        <v>456</v>
      </c>
      <c r="H323" s="632"/>
      <c r="I323" s="632"/>
      <c r="J323" s="632"/>
      <c r="K323" s="632"/>
      <c r="L323" s="632"/>
      <c r="M323" s="675"/>
    </row>
    <row r="324" spans="1:13" ht="18" customHeight="1">
      <c r="A324" s="117" t="s">
        <v>280</v>
      </c>
      <c r="B324" s="620" t="s">
        <v>449</v>
      </c>
      <c r="C324" s="621"/>
      <c r="D324" s="621"/>
      <c r="E324" s="621"/>
      <c r="F324" s="621"/>
      <c r="G324" s="621"/>
      <c r="H324" s="621"/>
      <c r="I324" s="621"/>
      <c r="J324" s="621"/>
      <c r="K324" s="621"/>
      <c r="L324" s="621"/>
      <c r="M324" s="622"/>
    </row>
    <row r="325" spans="1:13" ht="18" customHeight="1">
      <c r="A325" s="117" t="s">
        <v>226</v>
      </c>
      <c r="B325" s="620" t="s">
        <v>438</v>
      </c>
      <c r="C325" s="621"/>
      <c r="D325" s="621"/>
      <c r="E325" s="621"/>
      <c r="F325" s="621"/>
      <c r="G325" s="621"/>
      <c r="H325" s="621"/>
      <c r="I325" s="621"/>
      <c r="J325" s="621"/>
      <c r="K325" s="621"/>
      <c r="L325" s="621"/>
      <c r="M325" s="622"/>
    </row>
    <row r="326" spans="1:13" ht="18" customHeight="1">
      <c r="A326" s="623" t="s">
        <v>443</v>
      </c>
      <c r="B326" s="624"/>
      <c r="C326" s="625"/>
      <c r="D326" s="632"/>
      <c r="E326" s="632"/>
      <c r="F326" s="632"/>
      <c r="G326" s="632"/>
      <c r="H326" s="632"/>
      <c r="I326" s="632"/>
      <c r="J326" s="614" t="s">
        <v>281</v>
      </c>
      <c r="K326" s="614"/>
      <c r="L326" s="614"/>
      <c r="M326" s="615"/>
    </row>
    <row r="327" spans="1:13" ht="18" customHeight="1">
      <c r="A327" s="626"/>
      <c r="B327" s="627"/>
      <c r="C327" s="628"/>
      <c r="D327" s="632"/>
      <c r="E327" s="632"/>
      <c r="F327" s="632"/>
      <c r="G327" s="632"/>
      <c r="H327" s="632"/>
      <c r="I327" s="632"/>
      <c r="J327" s="614"/>
      <c r="K327" s="614"/>
      <c r="L327" s="614"/>
      <c r="M327" s="615"/>
    </row>
    <row r="328" spans="1:13" ht="18" customHeight="1">
      <c r="A328" s="626"/>
      <c r="B328" s="627"/>
      <c r="C328" s="628"/>
      <c r="D328" s="632"/>
      <c r="E328" s="632"/>
      <c r="F328" s="632"/>
      <c r="G328" s="632"/>
      <c r="H328" s="632"/>
      <c r="I328" s="632"/>
      <c r="J328" s="614"/>
      <c r="K328" s="614"/>
      <c r="L328" s="614"/>
      <c r="M328" s="615"/>
    </row>
    <row r="329" spans="1:13" ht="18" customHeight="1">
      <c r="A329" s="629"/>
      <c r="B329" s="630"/>
      <c r="C329" s="631"/>
      <c r="D329" s="632"/>
      <c r="E329" s="632"/>
      <c r="F329" s="632"/>
      <c r="G329" s="632"/>
      <c r="H329" s="632"/>
      <c r="I329" s="632"/>
      <c r="J329" s="614"/>
      <c r="K329" s="614"/>
      <c r="L329" s="614"/>
      <c r="M329" s="615"/>
    </row>
    <row r="330" spans="1:13" ht="18" customHeight="1">
      <c r="A330" s="633" t="s">
        <v>282</v>
      </c>
      <c r="B330" s="634"/>
      <c r="C330" s="634"/>
      <c r="D330" s="634"/>
      <c r="E330" s="634"/>
      <c r="F330" s="634"/>
      <c r="G330" s="634"/>
      <c r="H330" s="635" t="s">
        <v>283</v>
      </c>
      <c r="I330" s="636"/>
      <c r="J330" s="636"/>
      <c r="K330" s="636"/>
      <c r="L330" s="636"/>
      <c r="M330" s="637"/>
    </row>
    <row r="331" spans="1:13" ht="18" customHeight="1">
      <c r="A331" s="133" t="s">
        <v>284</v>
      </c>
      <c r="B331" s="634" t="s">
        <v>130</v>
      </c>
      <c r="C331" s="634"/>
      <c r="D331" s="134" t="s">
        <v>284</v>
      </c>
      <c r="E331" s="135"/>
      <c r="F331" s="634" t="s">
        <v>130</v>
      </c>
      <c r="G331" s="634"/>
      <c r="H331" s="136"/>
      <c r="I331" s="136"/>
      <c r="J331" s="137" t="s">
        <v>285</v>
      </c>
      <c r="K331" s="136"/>
      <c r="L331" s="137" t="s">
        <v>130</v>
      </c>
      <c r="M331" s="138"/>
    </row>
    <row r="332" spans="1:13" ht="18" customHeight="1">
      <c r="A332" s="139" t="s">
        <v>286</v>
      </c>
      <c r="B332" s="609" t="s">
        <v>287</v>
      </c>
      <c r="C332" s="609"/>
      <c r="D332" s="609" t="s">
        <v>288</v>
      </c>
      <c r="E332" s="609"/>
      <c r="F332" s="609" t="s">
        <v>289</v>
      </c>
      <c r="G332" s="609"/>
      <c r="H332" s="136"/>
      <c r="I332" s="136"/>
      <c r="J332" s="610">
        <v>3</v>
      </c>
      <c r="K332" s="611"/>
      <c r="L332" s="135" t="s">
        <v>272</v>
      </c>
      <c r="M332" s="138"/>
    </row>
    <row r="333" spans="1:13" ht="18" customHeight="1">
      <c r="A333" s="139" t="s">
        <v>290</v>
      </c>
      <c r="B333" s="609" t="s">
        <v>291</v>
      </c>
      <c r="C333" s="609"/>
      <c r="D333" s="609" t="s">
        <v>292</v>
      </c>
      <c r="E333" s="609"/>
      <c r="F333" s="609" t="s">
        <v>293</v>
      </c>
      <c r="G333" s="609"/>
      <c r="H333" s="136"/>
      <c r="I333" s="136"/>
      <c r="J333" s="610">
        <v>2</v>
      </c>
      <c r="K333" s="611"/>
      <c r="L333" s="135" t="s">
        <v>294</v>
      </c>
      <c r="M333" s="138"/>
    </row>
    <row r="334" spans="1:13" ht="18" customHeight="1">
      <c r="A334" s="139" t="s">
        <v>295</v>
      </c>
      <c r="B334" s="609" t="s">
        <v>296</v>
      </c>
      <c r="C334" s="609"/>
      <c r="D334" s="609" t="s">
        <v>297</v>
      </c>
      <c r="E334" s="609"/>
      <c r="F334" s="609" t="s">
        <v>298</v>
      </c>
      <c r="G334" s="609"/>
      <c r="H334" s="136"/>
      <c r="I334" s="136"/>
      <c r="J334" s="610">
        <v>1</v>
      </c>
      <c r="K334" s="611"/>
      <c r="L334" s="135" t="s">
        <v>299</v>
      </c>
      <c r="M334" s="138"/>
    </row>
    <row r="335" spans="1:13" ht="18" customHeight="1" thickBot="1">
      <c r="A335" s="140" t="s">
        <v>300</v>
      </c>
      <c r="B335" s="612" t="s">
        <v>301</v>
      </c>
      <c r="C335" s="612"/>
      <c r="D335" s="612" t="s">
        <v>302</v>
      </c>
      <c r="E335" s="612"/>
      <c r="F335" s="612" t="s">
        <v>303</v>
      </c>
      <c r="G335" s="612"/>
      <c r="H335" s="141"/>
      <c r="I335" s="141"/>
      <c r="J335" s="141"/>
      <c r="K335" s="141"/>
      <c r="L335" s="141"/>
      <c r="M335" s="142"/>
    </row>
    <row r="336" spans="1:13" ht="18" customHeight="1" thickBot="1"/>
    <row r="337" spans="1:13" ht="18" customHeight="1">
      <c r="A337" s="105"/>
      <c r="B337" s="647" t="s">
        <v>227</v>
      </c>
      <c r="C337" s="647"/>
      <c r="D337" s="647"/>
      <c r="E337" s="647"/>
      <c r="F337" s="647"/>
      <c r="G337" s="647"/>
      <c r="H337" s="647"/>
      <c r="I337" s="656"/>
      <c r="J337" s="646" t="s">
        <v>228</v>
      </c>
      <c r="K337" s="647"/>
      <c r="L337" s="647"/>
      <c r="M337" s="648"/>
    </row>
    <row r="338" spans="1:13" ht="18" customHeight="1">
      <c r="A338" s="649" t="s">
        <v>229</v>
      </c>
      <c r="B338" s="650"/>
      <c r="C338" s="650"/>
      <c r="D338" s="650"/>
      <c r="E338" s="650"/>
      <c r="F338" s="650"/>
      <c r="G338" s="650"/>
      <c r="H338" s="650"/>
      <c r="I338" s="650"/>
      <c r="J338" s="650"/>
      <c r="K338" s="650"/>
      <c r="L338" s="650"/>
      <c r="M338" s="651"/>
    </row>
    <row r="339" spans="1:13" ht="18" customHeight="1">
      <c r="A339" s="106"/>
      <c r="B339" s="652" t="s">
        <v>230</v>
      </c>
      <c r="C339" s="652"/>
      <c r="D339" s="652"/>
      <c r="E339" s="653"/>
      <c r="F339" s="107" t="s">
        <v>231</v>
      </c>
      <c r="G339" s="107"/>
      <c r="H339" s="640" t="s">
        <v>232</v>
      </c>
      <c r="I339" s="641"/>
      <c r="J339" s="642"/>
      <c r="K339" s="109" t="s">
        <v>233</v>
      </c>
      <c r="L339" s="110"/>
      <c r="M339" s="111"/>
    </row>
    <row r="340" spans="1:13" ht="18" customHeight="1">
      <c r="A340" s="654" t="s">
        <v>439</v>
      </c>
      <c r="B340" s="641"/>
      <c r="C340" s="641"/>
      <c r="D340" s="641"/>
      <c r="E340" s="641"/>
      <c r="F340" s="641"/>
      <c r="G340" s="641"/>
      <c r="H340" s="641"/>
      <c r="I340" s="641"/>
      <c r="J340" s="641"/>
      <c r="K340" s="641"/>
      <c r="L340" s="641"/>
      <c r="M340" s="655"/>
    </row>
    <row r="341" spans="1:13" ht="18" customHeight="1">
      <c r="A341" s="643" t="s">
        <v>234</v>
      </c>
      <c r="B341" s="644"/>
      <c r="C341" s="644"/>
      <c r="D341" s="644"/>
      <c r="E341" s="644"/>
      <c r="F341" s="644"/>
      <c r="G341" s="644"/>
      <c r="H341" s="644"/>
      <c r="I341" s="644"/>
      <c r="J341" s="644"/>
      <c r="K341" s="644"/>
      <c r="L341" s="644"/>
      <c r="M341" s="666"/>
    </row>
    <row r="342" spans="1:13" ht="18" customHeight="1">
      <c r="A342" s="638" t="s">
        <v>235</v>
      </c>
      <c r="B342" s="639"/>
      <c r="C342" s="620" t="s">
        <v>162</v>
      </c>
      <c r="D342" s="621"/>
      <c r="E342" s="621"/>
      <c r="F342" s="621"/>
      <c r="G342" s="676"/>
      <c r="H342" s="112" t="s">
        <v>236</v>
      </c>
      <c r="I342" s="113"/>
      <c r="J342" s="618">
        <v>8</v>
      </c>
      <c r="K342" s="618"/>
      <c r="L342" s="618"/>
      <c r="M342" s="619"/>
    </row>
    <row r="343" spans="1:13" ht="18" customHeight="1">
      <c r="A343" s="638" t="s">
        <v>237</v>
      </c>
      <c r="B343" s="639"/>
      <c r="C343" s="620" t="s">
        <v>139</v>
      </c>
      <c r="D343" s="621"/>
      <c r="E343" s="621"/>
      <c r="F343" s="621"/>
      <c r="G343" s="676"/>
      <c r="H343" s="112" t="s">
        <v>238</v>
      </c>
      <c r="I343" s="113"/>
      <c r="J343" s="701">
        <v>1323</v>
      </c>
      <c r="K343" s="701"/>
      <c r="L343" s="701"/>
      <c r="M343" s="702"/>
    </row>
    <row r="344" spans="1:13" ht="18" customHeight="1">
      <c r="A344" s="638" t="s">
        <v>239</v>
      </c>
      <c r="B344" s="639"/>
      <c r="C344" s="686" t="s">
        <v>51</v>
      </c>
      <c r="D344" s="621"/>
      <c r="E344" s="621"/>
      <c r="F344" s="621"/>
      <c r="G344" s="676"/>
      <c r="H344" s="112" t="s">
        <v>240</v>
      </c>
      <c r="I344" s="113"/>
      <c r="J344" s="618">
        <v>8082261968</v>
      </c>
      <c r="K344" s="618"/>
      <c r="L344" s="618"/>
      <c r="M344" s="619"/>
    </row>
    <row r="345" spans="1:13" ht="18" customHeight="1">
      <c r="A345" s="638" t="s">
        <v>241</v>
      </c>
      <c r="B345" s="639"/>
      <c r="C345" s="620" t="s">
        <v>375</v>
      </c>
      <c r="D345" s="621"/>
      <c r="E345" s="621"/>
      <c r="F345" s="621"/>
      <c r="G345" s="622"/>
      <c r="H345" s="616" t="s">
        <v>195</v>
      </c>
      <c r="I345" s="617"/>
      <c r="J345" s="618" t="s">
        <v>376</v>
      </c>
      <c r="K345" s="618"/>
      <c r="L345" s="618"/>
      <c r="M345" s="619"/>
    </row>
    <row r="346" spans="1:13" ht="18" customHeight="1">
      <c r="A346" s="613" t="s">
        <v>242</v>
      </c>
      <c r="B346" s="614"/>
      <c r="C346" s="614"/>
      <c r="D346" s="614"/>
      <c r="E346" s="614"/>
      <c r="F346" s="614"/>
      <c r="G346" s="614"/>
      <c r="H346" s="614"/>
      <c r="I346" s="614"/>
      <c r="J346" s="614"/>
      <c r="K346" s="614"/>
      <c r="L346" s="614"/>
      <c r="M346" s="615"/>
    </row>
    <row r="347" spans="1:13" ht="18" customHeight="1">
      <c r="A347" s="671" t="s">
        <v>243</v>
      </c>
      <c r="B347" s="614" t="s">
        <v>244</v>
      </c>
      <c r="C347" s="614"/>
      <c r="D347" s="614"/>
      <c r="E347" s="614"/>
      <c r="F347" s="614"/>
      <c r="G347" s="614"/>
      <c r="H347" s="614" t="s">
        <v>245</v>
      </c>
      <c r="I347" s="614"/>
      <c r="J347" s="614"/>
      <c r="K347" s="614"/>
      <c r="L347" s="614"/>
      <c r="M347" s="615"/>
    </row>
    <row r="348" spans="1:13" ht="30">
      <c r="A348" s="671"/>
      <c r="B348" s="114" t="s">
        <v>246</v>
      </c>
      <c r="C348" s="114" t="s">
        <v>247</v>
      </c>
      <c r="D348" s="114" t="s">
        <v>248</v>
      </c>
      <c r="E348" s="114" t="s">
        <v>249</v>
      </c>
      <c r="F348" s="114">
        <v>100</v>
      </c>
      <c r="G348" s="115" t="s">
        <v>187</v>
      </c>
      <c r="H348" s="114" t="s">
        <v>250</v>
      </c>
      <c r="I348" s="114" t="s">
        <v>247</v>
      </c>
      <c r="J348" s="114" t="s">
        <v>248</v>
      </c>
      <c r="K348" s="114" t="s">
        <v>251</v>
      </c>
      <c r="L348" s="114">
        <v>100</v>
      </c>
      <c r="M348" s="116" t="s">
        <v>187</v>
      </c>
    </row>
    <row r="349" spans="1:13" ht="18" customHeight="1">
      <c r="A349" s="117" t="s">
        <v>123</v>
      </c>
      <c r="B349" s="370">
        <v>7</v>
      </c>
      <c r="C349" s="390">
        <v>5</v>
      </c>
      <c r="D349" s="391">
        <v>4</v>
      </c>
      <c r="E349" s="391">
        <v>36.5</v>
      </c>
      <c r="F349" s="366">
        <f t="shared" ref="F349" si="62">B349+C349+D349+E349</f>
        <v>52.5</v>
      </c>
      <c r="G349" s="367" t="str">
        <f t="shared" ref="G349:G352" si="63">IF(F349&gt;=91,"A1",IF(F349&gt;=81,"A2",IF(F349&gt;=71,"B1",IF(F349&gt;=61,"B2",IF(F349&gt;=51,"C1",IF(F349&gt;=41,"C2",IF(F349&gt;=33,"D","E")))))))</f>
        <v>C1</v>
      </c>
      <c r="H349" s="369">
        <v>6.75</v>
      </c>
      <c r="I349" s="370">
        <v>4.5</v>
      </c>
      <c r="J349" s="370">
        <v>5</v>
      </c>
      <c r="K349" s="371">
        <v>57</v>
      </c>
      <c r="L349" s="372">
        <f t="shared" ref="L349" si="64">SUM(H349:K349)</f>
        <v>73.25</v>
      </c>
      <c r="M349" s="370" t="str">
        <f t="shared" ref="M349:M352" si="65">IF(L349&gt;=91,"A1",IF(L349&gt;=81,"A2",IF(L349&gt;=71,"B1",IF(L349&gt;=61,"B2",IF(L349&gt;=51,"C1",IF(L349&gt;=41,"C2",IF(L349&gt;=33,"D","E")))))))</f>
        <v>B1</v>
      </c>
    </row>
    <row r="350" spans="1:13" ht="18" customHeight="1">
      <c r="A350" s="117" t="s">
        <v>124</v>
      </c>
      <c r="B350" s="370">
        <v>9.25</v>
      </c>
      <c r="C350" s="370">
        <v>5</v>
      </c>
      <c r="D350" s="370">
        <v>5</v>
      </c>
      <c r="E350" s="370">
        <v>50.5</v>
      </c>
      <c r="F350" s="372">
        <f t="shared" ref="F350:F352" si="66">(B350+C350+D350+E350)</f>
        <v>69.75</v>
      </c>
      <c r="G350" s="370" t="str">
        <f t="shared" si="63"/>
        <v>B2</v>
      </c>
      <c r="H350" s="370">
        <v>8</v>
      </c>
      <c r="I350" s="370">
        <v>5</v>
      </c>
      <c r="J350" s="370">
        <v>5</v>
      </c>
      <c r="K350" s="370">
        <v>65</v>
      </c>
      <c r="L350" s="374">
        <f t="shared" ref="L350:L352" si="67">SUM(H350:K350)</f>
        <v>83</v>
      </c>
      <c r="M350" s="375" t="str">
        <f t="shared" si="65"/>
        <v>A2</v>
      </c>
    </row>
    <row r="351" spans="1:13" ht="18" customHeight="1">
      <c r="A351" s="117" t="s">
        <v>252</v>
      </c>
      <c r="B351" s="370">
        <v>8.5</v>
      </c>
      <c r="C351" s="370">
        <v>5</v>
      </c>
      <c r="D351" s="370">
        <v>5</v>
      </c>
      <c r="E351" s="370">
        <v>51.5</v>
      </c>
      <c r="F351" s="370">
        <f t="shared" si="66"/>
        <v>70</v>
      </c>
      <c r="G351" s="370" t="str">
        <f t="shared" si="63"/>
        <v>B2</v>
      </c>
      <c r="H351" s="369">
        <v>7.5</v>
      </c>
      <c r="I351" s="370">
        <v>5</v>
      </c>
      <c r="J351" s="370">
        <v>5</v>
      </c>
      <c r="K351" s="370">
        <v>54.5</v>
      </c>
      <c r="L351" s="374">
        <f t="shared" si="67"/>
        <v>72</v>
      </c>
      <c r="M351" s="375" t="str">
        <f t="shared" si="65"/>
        <v>B1</v>
      </c>
    </row>
    <row r="352" spans="1:13" ht="18" customHeight="1">
      <c r="A352" s="117" t="s">
        <v>126</v>
      </c>
      <c r="B352" s="370">
        <v>4.75</v>
      </c>
      <c r="C352" s="370" t="s">
        <v>325</v>
      </c>
      <c r="D352" s="370">
        <v>5</v>
      </c>
      <c r="E352" s="370">
        <v>48</v>
      </c>
      <c r="F352" s="370">
        <f t="shared" si="66"/>
        <v>62.75</v>
      </c>
      <c r="G352" s="370" t="str">
        <f t="shared" si="63"/>
        <v>B2</v>
      </c>
      <c r="H352" s="122">
        <v>7.75</v>
      </c>
      <c r="I352" s="392">
        <v>5</v>
      </c>
      <c r="J352" s="378">
        <v>5</v>
      </c>
      <c r="K352" s="332">
        <v>72.5</v>
      </c>
      <c r="L352" s="374">
        <f t="shared" si="67"/>
        <v>90.25</v>
      </c>
      <c r="M352" s="374" t="str">
        <f t="shared" si="65"/>
        <v>A2</v>
      </c>
    </row>
    <row r="353" spans="1:13" ht="18" customHeight="1">
      <c r="A353" s="117" t="s">
        <v>127</v>
      </c>
      <c r="B353" s="370"/>
      <c r="C353" s="370"/>
      <c r="D353" s="370"/>
      <c r="E353" s="124"/>
      <c r="F353" s="393">
        <v>26.5</v>
      </c>
      <c r="G353" s="370"/>
      <c r="H353" s="370"/>
      <c r="I353" s="370"/>
      <c r="J353" s="370"/>
      <c r="K353" s="370"/>
      <c r="L353" s="370">
        <v>33.5</v>
      </c>
      <c r="M353" s="380"/>
    </row>
    <row r="354" spans="1:13" ht="18" customHeight="1">
      <c r="A354" s="117" t="s">
        <v>253</v>
      </c>
      <c r="B354" s="370"/>
      <c r="C354" s="370"/>
      <c r="D354" s="370"/>
      <c r="E354" s="381"/>
      <c r="F354" s="370">
        <v>48</v>
      </c>
      <c r="G354" s="370"/>
      <c r="H354" s="370"/>
      <c r="I354" s="370"/>
      <c r="J354" s="370"/>
      <c r="K354" s="381"/>
      <c r="L354" s="370">
        <v>49</v>
      </c>
      <c r="M354" s="380"/>
    </row>
    <row r="355" spans="1:13" ht="18" customHeight="1">
      <c r="A355" s="117" t="s">
        <v>254</v>
      </c>
      <c r="B355" s="370"/>
      <c r="C355" s="370"/>
      <c r="D355" s="370"/>
      <c r="E355" s="370"/>
      <c r="F355" s="370">
        <v>30.5</v>
      </c>
      <c r="G355" s="370"/>
      <c r="H355" s="370"/>
      <c r="I355" s="370"/>
      <c r="J355" s="370"/>
      <c r="K355" s="370"/>
      <c r="L355" s="370">
        <v>36.5</v>
      </c>
      <c r="M355" s="380"/>
    </row>
    <row r="356" spans="1:13" ht="26.25">
      <c r="A356" s="326" t="s">
        <v>255</v>
      </c>
      <c r="B356" s="326"/>
      <c r="C356" s="327" t="s">
        <v>256</v>
      </c>
      <c r="D356" s="383">
        <f>(F349+F350+F351+F352+F353)</f>
        <v>281.5</v>
      </c>
      <c r="E356" s="127"/>
      <c r="F356" s="327" t="s">
        <v>257</v>
      </c>
      <c r="G356" s="383">
        <f>(D356/450)*100</f>
        <v>62.55555555555555</v>
      </c>
      <c r="H356" s="127"/>
      <c r="I356" s="128"/>
      <c r="J356" s="672" t="s">
        <v>258</v>
      </c>
      <c r="K356" s="672"/>
      <c r="L356" s="618" t="str">
        <f>IF(G356&gt;=91,"A1",IF(G356&gt;=81,"A2",IF(G356&gt;=71,"B1",IF(G356&gt;=61,"B2",IF(G356&gt;=51,"C1",IF(G356&gt;=41,"C2",IF(G356&gt;=33,"D","E")))))))</f>
        <v>B2</v>
      </c>
      <c r="M356" s="618" t="str">
        <f t="shared" ref="M356:M357" si="68">IF(K356&gt;=91,"A1",IF(K356&gt;=81,"A2",IF(K356&gt;=71,"B1",IF(K356&gt;=61,"B2",IF(K356&gt;=51,"C1",IF(K356&gt;=41,"C2",IF(K356&gt;=33,"D","E")))))))</f>
        <v>E</v>
      </c>
    </row>
    <row r="357" spans="1:13" ht="26.25">
      <c r="A357" s="129" t="s">
        <v>259</v>
      </c>
      <c r="B357" s="326"/>
      <c r="C357" s="327" t="s">
        <v>260</v>
      </c>
      <c r="D357" s="396">
        <f>(L349+L350+L351+L352+L353)</f>
        <v>352</v>
      </c>
      <c r="E357" s="127"/>
      <c r="F357" s="327" t="s">
        <v>261</v>
      </c>
      <c r="G357" s="383">
        <f>D357/450*100</f>
        <v>78.222222222222229</v>
      </c>
      <c r="H357" s="130"/>
      <c r="I357" s="131"/>
      <c r="J357" s="672" t="s">
        <v>262</v>
      </c>
      <c r="K357" s="672"/>
      <c r="L357" s="618" t="str">
        <f>IF(G357&gt;=91,"A1",IF(G357&gt;=81,"A2",IF(G357&gt;=71,"B1",IF(G357&gt;=61,"B2",IF(G357&gt;=51,"C1",IF(G357&gt;=41,"C2",IF(G357&gt;=33,"D","E")))))))</f>
        <v>B1</v>
      </c>
      <c r="M357" s="618" t="str">
        <f t="shared" si="68"/>
        <v>E</v>
      </c>
    </row>
    <row r="358" spans="1:13" ht="18" customHeight="1">
      <c r="A358" s="328" t="s">
        <v>263</v>
      </c>
      <c r="B358" s="328"/>
      <c r="C358" s="322"/>
      <c r="D358" s="400">
        <f>(D356+D357)</f>
        <v>633.5</v>
      </c>
      <c r="E358" s="385"/>
      <c r="F358" s="328" t="s">
        <v>264</v>
      </c>
      <c r="G358" s="328"/>
      <c r="H358" s="328"/>
      <c r="I358" s="384">
        <f>(D358/900)*100</f>
        <v>70.388888888888886</v>
      </c>
      <c r="J358" s="673" t="s">
        <v>265</v>
      </c>
      <c r="K358" s="674"/>
      <c r="L358" s="673" t="str">
        <f>IF(I358&gt;=91,"A1",IF(I358&gt;=81,"A2",IF(I358&gt;=71,"B1",IF(I358&gt;=61,"B2",IF(I358&gt;=51,"C1",IF(I358&gt;=41,"C2",IF(I358&gt;=33,"D","E")))))))</f>
        <v>B2</v>
      </c>
      <c r="M358" s="674"/>
    </row>
    <row r="359" spans="1:13" ht="18" customHeight="1">
      <c r="A359" s="667" t="s">
        <v>266</v>
      </c>
      <c r="B359" s="668"/>
      <c r="C359" s="668"/>
      <c r="D359" s="668"/>
      <c r="E359" s="668"/>
      <c r="F359" s="668"/>
      <c r="G359" s="668"/>
      <c r="H359" s="668"/>
      <c r="I359" s="668"/>
      <c r="J359" s="668"/>
      <c r="K359" s="668"/>
      <c r="L359" s="668"/>
      <c r="M359" s="669"/>
    </row>
    <row r="360" spans="1:13" ht="18" customHeight="1">
      <c r="A360" s="613" t="s">
        <v>267</v>
      </c>
      <c r="B360" s="614"/>
      <c r="C360" s="614"/>
      <c r="D360" s="614"/>
      <c r="E360" s="614"/>
      <c r="F360" s="614"/>
      <c r="G360" s="614"/>
      <c r="H360" s="614"/>
      <c r="I360" s="614"/>
      <c r="J360" s="614"/>
      <c r="K360" s="614"/>
      <c r="L360" s="614"/>
      <c r="M360" s="615"/>
    </row>
    <row r="361" spans="1:13" ht="18" customHeight="1">
      <c r="A361" s="613" t="s">
        <v>268</v>
      </c>
      <c r="B361" s="614"/>
      <c r="C361" s="614"/>
      <c r="D361" s="614"/>
      <c r="E361" s="614"/>
      <c r="F361" s="614" t="s">
        <v>269</v>
      </c>
      <c r="G361" s="614"/>
      <c r="H361" s="614"/>
      <c r="I361" s="614"/>
      <c r="J361" s="614"/>
      <c r="K361" s="614" t="s">
        <v>270</v>
      </c>
      <c r="L361" s="614"/>
      <c r="M361" s="615"/>
    </row>
    <row r="362" spans="1:13" ht="18" customHeight="1">
      <c r="A362" s="616" t="s">
        <v>271</v>
      </c>
      <c r="B362" s="617"/>
      <c r="C362" s="617"/>
      <c r="D362" s="617"/>
      <c r="E362" s="617"/>
      <c r="F362" s="632" t="s">
        <v>272</v>
      </c>
      <c r="G362" s="632"/>
      <c r="H362" s="632"/>
      <c r="I362" s="632"/>
      <c r="J362" s="632"/>
      <c r="K362" s="632" t="s">
        <v>272</v>
      </c>
      <c r="L362" s="632"/>
      <c r="M362" s="675"/>
    </row>
    <row r="363" spans="1:13" ht="18" customHeight="1">
      <c r="A363" s="613" t="s">
        <v>273</v>
      </c>
      <c r="B363" s="614"/>
      <c r="C363" s="614"/>
      <c r="D363" s="614"/>
      <c r="E363" s="614"/>
      <c r="F363" s="614"/>
      <c r="G363" s="614"/>
      <c r="H363" s="614"/>
      <c r="I363" s="614"/>
      <c r="J363" s="614"/>
      <c r="K363" s="614"/>
      <c r="L363" s="614"/>
      <c r="M363" s="615"/>
    </row>
    <row r="364" spans="1:13" ht="18" customHeight="1">
      <c r="A364" s="613" t="s">
        <v>268</v>
      </c>
      <c r="B364" s="614"/>
      <c r="C364" s="614"/>
      <c r="D364" s="614"/>
      <c r="E364" s="614"/>
      <c r="F364" s="614" t="s">
        <v>269</v>
      </c>
      <c r="G364" s="614"/>
      <c r="H364" s="614"/>
      <c r="I364" s="614"/>
      <c r="J364" s="614"/>
      <c r="K364" s="614" t="s">
        <v>270</v>
      </c>
      <c r="L364" s="614"/>
      <c r="M364" s="615"/>
    </row>
    <row r="365" spans="1:13" ht="18" customHeight="1">
      <c r="A365" s="638" t="s">
        <v>274</v>
      </c>
      <c r="B365" s="639"/>
      <c r="C365" s="639"/>
      <c r="D365" s="639"/>
      <c r="E365" s="639"/>
      <c r="F365" s="614" t="s">
        <v>272</v>
      </c>
      <c r="G365" s="614"/>
      <c r="H365" s="614"/>
      <c r="I365" s="614"/>
      <c r="J365" s="614"/>
      <c r="K365" s="614" t="s">
        <v>272</v>
      </c>
      <c r="L365" s="614"/>
      <c r="M365" s="615"/>
    </row>
    <row r="366" spans="1:13" ht="18" customHeight="1">
      <c r="A366" s="638" t="s">
        <v>275</v>
      </c>
      <c r="B366" s="639"/>
      <c r="C366" s="639"/>
      <c r="D366" s="639"/>
      <c r="E366" s="639"/>
      <c r="F366" s="677" t="s">
        <v>272</v>
      </c>
      <c r="G366" s="632"/>
      <c r="H366" s="632"/>
      <c r="I366" s="632"/>
      <c r="J366" s="632"/>
      <c r="K366" s="677" t="s">
        <v>272</v>
      </c>
      <c r="L366" s="632"/>
      <c r="M366" s="675"/>
    </row>
    <row r="367" spans="1:13" ht="18" customHeight="1">
      <c r="A367" s="643" t="s">
        <v>276</v>
      </c>
      <c r="B367" s="644"/>
      <c r="C367" s="644"/>
      <c r="D367" s="644"/>
      <c r="E367" s="645"/>
      <c r="F367" s="687" t="s">
        <v>272</v>
      </c>
      <c r="G367" s="688"/>
      <c r="H367" s="688"/>
      <c r="I367" s="688"/>
      <c r="J367" s="689"/>
      <c r="K367" s="687" t="s">
        <v>272</v>
      </c>
      <c r="L367" s="688"/>
      <c r="M367" s="690"/>
    </row>
    <row r="368" spans="1:13" ht="18" customHeight="1">
      <c r="A368" s="643" t="s">
        <v>277</v>
      </c>
      <c r="B368" s="644"/>
      <c r="C368" s="644"/>
      <c r="D368" s="644"/>
      <c r="E368" s="645"/>
      <c r="F368" s="687" t="s">
        <v>272</v>
      </c>
      <c r="G368" s="688"/>
      <c r="H368" s="688"/>
      <c r="I368" s="688"/>
      <c r="J368" s="689"/>
      <c r="K368" s="687" t="s">
        <v>272</v>
      </c>
      <c r="L368" s="688"/>
      <c r="M368" s="690"/>
    </row>
    <row r="369" spans="1:13" ht="18" customHeight="1">
      <c r="A369" s="613"/>
      <c r="B369" s="614"/>
      <c r="C369" s="614"/>
      <c r="D369" s="614"/>
      <c r="E369" s="614"/>
      <c r="F369" s="614"/>
      <c r="G369" s="614"/>
      <c r="H369" s="614"/>
      <c r="I369" s="614"/>
      <c r="J369" s="614"/>
      <c r="K369" s="614"/>
      <c r="L369" s="614"/>
      <c r="M369" s="615"/>
    </row>
    <row r="370" spans="1:13" ht="18" customHeight="1">
      <c r="A370" s="613" t="s">
        <v>268</v>
      </c>
      <c r="B370" s="614"/>
      <c r="C370" s="614"/>
      <c r="D370" s="614"/>
      <c r="E370" s="614"/>
      <c r="F370" s="614" t="s">
        <v>269</v>
      </c>
      <c r="G370" s="614"/>
      <c r="H370" s="614"/>
      <c r="I370" s="614"/>
      <c r="J370" s="614"/>
      <c r="K370" s="614" t="s">
        <v>270</v>
      </c>
      <c r="L370" s="614"/>
      <c r="M370" s="615"/>
    </row>
    <row r="371" spans="1:13" ht="18" customHeight="1">
      <c r="A371" s="616" t="s">
        <v>279</v>
      </c>
      <c r="B371" s="617"/>
      <c r="C371" s="617"/>
      <c r="D371" s="617"/>
      <c r="E371" s="617"/>
      <c r="F371" s="617"/>
      <c r="G371" s="677" t="s">
        <v>457</v>
      </c>
      <c r="H371" s="632"/>
      <c r="I371" s="632"/>
      <c r="J371" s="632"/>
      <c r="K371" s="632"/>
      <c r="L371" s="632"/>
      <c r="M371" s="675"/>
    </row>
    <row r="372" spans="1:13" ht="18" customHeight="1">
      <c r="A372" s="117" t="s">
        <v>280</v>
      </c>
      <c r="B372" s="687" t="s">
        <v>447</v>
      </c>
      <c r="C372" s="688"/>
      <c r="D372" s="688"/>
      <c r="E372" s="688"/>
      <c r="F372" s="688"/>
      <c r="G372" s="688"/>
      <c r="H372" s="688"/>
      <c r="I372" s="688"/>
      <c r="J372" s="688"/>
      <c r="K372" s="688"/>
      <c r="L372" s="688"/>
      <c r="M372" s="690"/>
    </row>
    <row r="373" spans="1:13" ht="18" customHeight="1">
      <c r="A373" s="117" t="s">
        <v>226</v>
      </c>
      <c r="B373" s="620" t="s">
        <v>438</v>
      </c>
      <c r="C373" s="621"/>
      <c r="D373" s="621"/>
      <c r="E373" s="621"/>
      <c r="F373" s="621"/>
      <c r="G373" s="621"/>
      <c r="H373" s="621"/>
      <c r="I373" s="621"/>
      <c r="J373" s="621"/>
      <c r="K373" s="621"/>
      <c r="L373" s="621"/>
      <c r="M373" s="622"/>
    </row>
    <row r="374" spans="1:13" ht="18" customHeight="1">
      <c r="A374" s="623" t="s">
        <v>443</v>
      </c>
      <c r="B374" s="624"/>
      <c r="C374" s="625"/>
      <c r="D374" s="632"/>
      <c r="E374" s="632"/>
      <c r="F374" s="632"/>
      <c r="G374" s="632"/>
      <c r="H374" s="632"/>
      <c r="I374" s="632"/>
      <c r="J374" s="614" t="s">
        <v>281</v>
      </c>
      <c r="K374" s="614"/>
      <c r="L374" s="614"/>
      <c r="M374" s="615"/>
    </row>
    <row r="375" spans="1:13" ht="18" customHeight="1">
      <c r="A375" s="626"/>
      <c r="B375" s="627"/>
      <c r="C375" s="628"/>
      <c r="D375" s="632"/>
      <c r="E375" s="632"/>
      <c r="F375" s="632"/>
      <c r="G375" s="632"/>
      <c r="H375" s="632"/>
      <c r="I375" s="632"/>
      <c r="J375" s="614"/>
      <c r="K375" s="614"/>
      <c r="L375" s="614"/>
      <c r="M375" s="615"/>
    </row>
    <row r="376" spans="1:13" ht="18" customHeight="1">
      <c r="A376" s="626"/>
      <c r="B376" s="627"/>
      <c r="C376" s="628"/>
      <c r="D376" s="632"/>
      <c r="E376" s="632"/>
      <c r="F376" s="632"/>
      <c r="G376" s="632"/>
      <c r="H376" s="632"/>
      <c r="I376" s="632"/>
      <c r="J376" s="614"/>
      <c r="K376" s="614"/>
      <c r="L376" s="614"/>
      <c r="M376" s="615"/>
    </row>
    <row r="377" spans="1:13" ht="18" customHeight="1">
      <c r="A377" s="629"/>
      <c r="B377" s="630"/>
      <c r="C377" s="631"/>
      <c r="D377" s="632"/>
      <c r="E377" s="632"/>
      <c r="F377" s="632"/>
      <c r="G377" s="632"/>
      <c r="H377" s="632"/>
      <c r="I377" s="632"/>
      <c r="J377" s="614"/>
      <c r="K377" s="614"/>
      <c r="L377" s="614"/>
      <c r="M377" s="615"/>
    </row>
    <row r="378" spans="1:13" ht="18" customHeight="1">
      <c r="A378" s="633" t="s">
        <v>282</v>
      </c>
      <c r="B378" s="634"/>
      <c r="C378" s="634"/>
      <c r="D378" s="634"/>
      <c r="E378" s="634"/>
      <c r="F378" s="634"/>
      <c r="G378" s="634"/>
      <c r="H378" s="635" t="s">
        <v>283</v>
      </c>
      <c r="I378" s="636"/>
      <c r="J378" s="636"/>
      <c r="K378" s="636"/>
      <c r="L378" s="636"/>
      <c r="M378" s="637"/>
    </row>
    <row r="379" spans="1:13" ht="18" customHeight="1">
      <c r="A379" s="133" t="s">
        <v>284</v>
      </c>
      <c r="B379" s="634" t="s">
        <v>130</v>
      </c>
      <c r="C379" s="634"/>
      <c r="D379" s="134" t="s">
        <v>284</v>
      </c>
      <c r="E379" s="135"/>
      <c r="F379" s="634" t="s">
        <v>130</v>
      </c>
      <c r="G379" s="634"/>
      <c r="H379" s="136"/>
      <c r="I379" s="136"/>
      <c r="J379" s="137" t="s">
        <v>285</v>
      </c>
      <c r="K379" s="136"/>
      <c r="L379" s="137" t="s">
        <v>130</v>
      </c>
      <c r="M379" s="138"/>
    </row>
    <row r="380" spans="1:13" ht="18" customHeight="1">
      <c r="A380" s="139" t="s">
        <v>286</v>
      </c>
      <c r="B380" s="609" t="s">
        <v>287</v>
      </c>
      <c r="C380" s="609"/>
      <c r="D380" s="609" t="s">
        <v>288</v>
      </c>
      <c r="E380" s="609"/>
      <c r="F380" s="609" t="s">
        <v>289</v>
      </c>
      <c r="G380" s="609"/>
      <c r="H380" s="136"/>
      <c r="I380" s="136"/>
      <c r="J380" s="610">
        <v>3</v>
      </c>
      <c r="K380" s="611"/>
      <c r="L380" s="135" t="s">
        <v>272</v>
      </c>
      <c r="M380" s="138"/>
    </row>
    <row r="381" spans="1:13" ht="18" customHeight="1">
      <c r="A381" s="139" t="s">
        <v>290</v>
      </c>
      <c r="B381" s="609" t="s">
        <v>291</v>
      </c>
      <c r="C381" s="609"/>
      <c r="D381" s="609" t="s">
        <v>292</v>
      </c>
      <c r="E381" s="609"/>
      <c r="F381" s="609" t="s">
        <v>293</v>
      </c>
      <c r="G381" s="609"/>
      <c r="H381" s="136"/>
      <c r="I381" s="136"/>
      <c r="J381" s="610">
        <v>2</v>
      </c>
      <c r="K381" s="611"/>
      <c r="L381" s="135" t="s">
        <v>294</v>
      </c>
      <c r="M381" s="138"/>
    </row>
    <row r="382" spans="1:13" ht="18" customHeight="1">
      <c r="A382" s="139" t="s">
        <v>295</v>
      </c>
      <c r="B382" s="609" t="s">
        <v>296</v>
      </c>
      <c r="C382" s="609"/>
      <c r="D382" s="609" t="s">
        <v>297</v>
      </c>
      <c r="E382" s="609"/>
      <c r="F382" s="609" t="s">
        <v>298</v>
      </c>
      <c r="G382" s="609"/>
      <c r="H382" s="136"/>
      <c r="I382" s="136"/>
      <c r="J382" s="610">
        <v>1</v>
      </c>
      <c r="K382" s="611"/>
      <c r="L382" s="135" t="s">
        <v>299</v>
      </c>
      <c r="M382" s="138"/>
    </row>
    <row r="383" spans="1:13" ht="18" customHeight="1" thickBot="1">
      <c r="A383" s="140" t="s">
        <v>300</v>
      </c>
      <c r="B383" s="612" t="s">
        <v>301</v>
      </c>
      <c r="C383" s="612"/>
      <c r="D383" s="612" t="s">
        <v>302</v>
      </c>
      <c r="E383" s="612"/>
      <c r="F383" s="612" t="s">
        <v>303</v>
      </c>
      <c r="G383" s="612"/>
      <c r="H383" s="141"/>
      <c r="I383" s="141"/>
      <c r="J383" s="141"/>
      <c r="K383" s="141"/>
      <c r="L383" s="141"/>
      <c r="M383" s="142"/>
    </row>
    <row r="384" spans="1:13" ht="18" customHeight="1" thickBot="1"/>
    <row r="385" spans="1:13" ht="18" customHeight="1">
      <c r="A385" s="105"/>
      <c r="B385" s="647" t="s">
        <v>227</v>
      </c>
      <c r="C385" s="647"/>
      <c r="D385" s="647"/>
      <c r="E385" s="647"/>
      <c r="F385" s="647"/>
      <c r="G385" s="647"/>
      <c r="H385" s="647"/>
      <c r="I385" s="656"/>
      <c r="J385" s="646" t="s">
        <v>228</v>
      </c>
      <c r="K385" s="647"/>
      <c r="L385" s="647"/>
      <c r="M385" s="648"/>
    </row>
    <row r="386" spans="1:13" ht="18" customHeight="1">
      <c r="A386" s="649" t="s">
        <v>229</v>
      </c>
      <c r="B386" s="650"/>
      <c r="C386" s="650"/>
      <c r="D386" s="650"/>
      <c r="E386" s="650"/>
      <c r="F386" s="650"/>
      <c r="G386" s="650"/>
      <c r="H386" s="650"/>
      <c r="I386" s="650"/>
      <c r="J386" s="650"/>
      <c r="K386" s="650"/>
      <c r="L386" s="650"/>
      <c r="M386" s="651"/>
    </row>
    <row r="387" spans="1:13" ht="18" customHeight="1">
      <c r="A387" s="106"/>
      <c r="B387" s="652" t="s">
        <v>230</v>
      </c>
      <c r="C387" s="652"/>
      <c r="D387" s="652"/>
      <c r="E387" s="653"/>
      <c r="F387" s="107" t="s">
        <v>231</v>
      </c>
      <c r="G387" s="107"/>
      <c r="H387" s="640" t="s">
        <v>232</v>
      </c>
      <c r="I387" s="641"/>
      <c r="J387" s="642"/>
      <c r="K387" s="109" t="s">
        <v>233</v>
      </c>
      <c r="L387" s="110"/>
      <c r="M387" s="111"/>
    </row>
    <row r="388" spans="1:13" ht="18" customHeight="1">
      <c r="A388" s="654" t="s">
        <v>439</v>
      </c>
      <c r="B388" s="641"/>
      <c r="C388" s="641"/>
      <c r="D388" s="641"/>
      <c r="E388" s="641"/>
      <c r="F388" s="641"/>
      <c r="G388" s="641"/>
      <c r="H388" s="641"/>
      <c r="I388" s="641"/>
      <c r="J388" s="641"/>
      <c r="K388" s="641"/>
      <c r="L388" s="641"/>
      <c r="M388" s="655"/>
    </row>
    <row r="389" spans="1:13" ht="18" customHeight="1">
      <c r="A389" s="643" t="s">
        <v>234</v>
      </c>
      <c r="B389" s="644"/>
      <c r="C389" s="644"/>
      <c r="D389" s="644"/>
      <c r="E389" s="644"/>
      <c r="F389" s="644"/>
      <c r="G389" s="644"/>
      <c r="H389" s="644"/>
      <c r="I389" s="644"/>
      <c r="J389" s="644"/>
      <c r="K389" s="644"/>
      <c r="L389" s="644"/>
      <c r="M389" s="666"/>
    </row>
    <row r="390" spans="1:13" ht="18" customHeight="1">
      <c r="A390" s="638" t="s">
        <v>235</v>
      </c>
      <c r="B390" s="639"/>
      <c r="C390" s="620" t="s">
        <v>435</v>
      </c>
      <c r="D390" s="621"/>
      <c r="E390" s="621"/>
      <c r="F390" s="621"/>
      <c r="G390" s="676"/>
      <c r="H390" s="112" t="s">
        <v>236</v>
      </c>
      <c r="I390" s="113"/>
      <c r="J390" s="618">
        <v>9</v>
      </c>
      <c r="K390" s="618"/>
      <c r="L390" s="618"/>
      <c r="M390" s="619"/>
    </row>
    <row r="391" spans="1:13" ht="18" customHeight="1">
      <c r="A391" s="638" t="s">
        <v>237</v>
      </c>
      <c r="B391" s="639"/>
      <c r="C391" s="620" t="s">
        <v>139</v>
      </c>
      <c r="D391" s="621"/>
      <c r="E391" s="621"/>
      <c r="F391" s="621"/>
      <c r="G391" s="676"/>
      <c r="H391" s="112" t="s">
        <v>238</v>
      </c>
      <c r="I391" s="113"/>
      <c r="J391" s="701">
        <v>1388</v>
      </c>
      <c r="K391" s="701"/>
      <c r="L391" s="701"/>
      <c r="M391" s="702"/>
    </row>
    <row r="392" spans="1:13" ht="18" customHeight="1">
      <c r="A392" s="638" t="s">
        <v>239</v>
      </c>
      <c r="B392" s="639"/>
      <c r="C392" s="686" t="s">
        <v>56</v>
      </c>
      <c r="D392" s="621"/>
      <c r="E392" s="621"/>
      <c r="F392" s="621"/>
      <c r="G392" s="676"/>
      <c r="H392" s="112" t="s">
        <v>240</v>
      </c>
      <c r="I392" s="113"/>
      <c r="J392" s="618">
        <v>9796233934</v>
      </c>
      <c r="K392" s="618"/>
      <c r="L392" s="618"/>
      <c r="M392" s="619"/>
    </row>
    <row r="393" spans="1:13" ht="18" customHeight="1">
      <c r="A393" s="638" t="s">
        <v>241</v>
      </c>
      <c r="B393" s="639"/>
      <c r="C393" s="620" t="s">
        <v>381</v>
      </c>
      <c r="D393" s="621"/>
      <c r="E393" s="621"/>
      <c r="F393" s="621"/>
      <c r="G393" s="622"/>
      <c r="H393" s="616" t="s">
        <v>195</v>
      </c>
      <c r="I393" s="617"/>
      <c r="J393" s="618" t="s">
        <v>382</v>
      </c>
      <c r="K393" s="618"/>
      <c r="L393" s="618"/>
      <c r="M393" s="619"/>
    </row>
    <row r="394" spans="1:13" ht="18" customHeight="1">
      <c r="A394" s="613" t="s">
        <v>242</v>
      </c>
      <c r="B394" s="614"/>
      <c r="C394" s="614"/>
      <c r="D394" s="614"/>
      <c r="E394" s="614"/>
      <c r="F394" s="614"/>
      <c r="G394" s="614"/>
      <c r="H394" s="614"/>
      <c r="I394" s="614"/>
      <c r="J394" s="614"/>
      <c r="K394" s="614"/>
      <c r="L394" s="614"/>
      <c r="M394" s="615"/>
    </row>
    <row r="395" spans="1:13" ht="18" customHeight="1">
      <c r="A395" s="671" t="s">
        <v>243</v>
      </c>
      <c r="B395" s="614" t="s">
        <v>244</v>
      </c>
      <c r="C395" s="614"/>
      <c r="D395" s="614"/>
      <c r="E395" s="614"/>
      <c r="F395" s="614"/>
      <c r="G395" s="614"/>
      <c r="H395" s="614" t="s">
        <v>245</v>
      </c>
      <c r="I395" s="614"/>
      <c r="J395" s="614"/>
      <c r="K395" s="614"/>
      <c r="L395" s="614"/>
      <c r="M395" s="615"/>
    </row>
    <row r="396" spans="1:13" ht="30">
      <c r="A396" s="671"/>
      <c r="B396" s="114" t="s">
        <v>246</v>
      </c>
      <c r="C396" s="114" t="s">
        <v>247</v>
      </c>
      <c r="D396" s="114" t="s">
        <v>248</v>
      </c>
      <c r="E396" s="114" t="s">
        <v>249</v>
      </c>
      <c r="F396" s="114">
        <v>100</v>
      </c>
      <c r="G396" s="115" t="s">
        <v>187</v>
      </c>
      <c r="H396" s="114" t="s">
        <v>250</v>
      </c>
      <c r="I396" s="114" t="s">
        <v>247</v>
      </c>
      <c r="J396" s="114" t="s">
        <v>248</v>
      </c>
      <c r="K396" s="114" t="s">
        <v>251</v>
      </c>
      <c r="L396" s="114">
        <v>100</v>
      </c>
      <c r="M396" s="116" t="s">
        <v>187</v>
      </c>
    </row>
    <row r="397" spans="1:13" ht="18" customHeight="1">
      <c r="A397" s="117" t="s">
        <v>123</v>
      </c>
      <c r="B397" s="370">
        <v>8.25</v>
      </c>
      <c r="C397" s="390">
        <v>5</v>
      </c>
      <c r="D397" s="391">
        <v>4</v>
      </c>
      <c r="E397" s="391">
        <v>66.5</v>
      </c>
      <c r="F397" s="366">
        <f t="shared" ref="F397" si="69">B397+C397+D397+E397</f>
        <v>83.75</v>
      </c>
      <c r="G397" s="367" t="str">
        <f t="shared" ref="G397:G398" si="70">IF(F397&gt;=91,"A1",IF(F397&gt;=81,"A2",IF(F397&gt;=71,"B1",IF(F397&gt;=61,"B2",IF(F397&gt;=51,"C1",IF(F397&gt;=41,"C2",IF(F397&gt;=33,"D","E")))))))</f>
        <v>A2</v>
      </c>
      <c r="H397" s="369">
        <v>8.75</v>
      </c>
      <c r="I397" s="370">
        <v>3.5</v>
      </c>
      <c r="J397" s="370">
        <v>5</v>
      </c>
      <c r="K397" s="371">
        <v>52.5</v>
      </c>
      <c r="L397" s="372">
        <f t="shared" ref="L397" si="71">SUM(H397:K397)</f>
        <v>69.75</v>
      </c>
      <c r="M397" s="370" t="str">
        <f t="shared" ref="M397:M398" si="72">IF(L397&gt;=91,"A1",IF(L397&gt;=81,"A2",IF(L397&gt;=71,"B1",IF(L397&gt;=61,"B2",IF(L397&gt;=51,"C1",IF(L397&gt;=41,"C2",IF(L397&gt;=33,"D","E")))))))</f>
        <v>B2</v>
      </c>
    </row>
    <row r="398" spans="1:13" ht="18" customHeight="1">
      <c r="A398" s="117" t="s">
        <v>124</v>
      </c>
      <c r="B398" s="370">
        <v>9.5</v>
      </c>
      <c r="C398" s="370">
        <v>5</v>
      </c>
      <c r="D398" s="370">
        <v>5</v>
      </c>
      <c r="E398" s="370">
        <v>59.5</v>
      </c>
      <c r="F398" s="372">
        <f t="shared" ref="F398" si="73">(B398+C398+D398+E398)</f>
        <v>79</v>
      </c>
      <c r="G398" s="370" t="str">
        <f t="shared" si="70"/>
        <v>B1</v>
      </c>
      <c r="H398" s="370">
        <v>9.75</v>
      </c>
      <c r="I398" s="370">
        <v>5</v>
      </c>
      <c r="J398" s="370">
        <v>5</v>
      </c>
      <c r="K398" s="370">
        <v>69</v>
      </c>
      <c r="L398" s="374">
        <f t="shared" ref="L398" si="74">SUM(H398:K398)</f>
        <v>88.75</v>
      </c>
      <c r="M398" s="375" t="str">
        <f t="shared" si="72"/>
        <v>A2</v>
      </c>
    </row>
    <row r="399" spans="1:13" ht="18" customHeight="1">
      <c r="A399" s="117" t="s">
        <v>252</v>
      </c>
      <c r="B399" s="370">
        <v>8.5</v>
      </c>
      <c r="C399" s="370">
        <v>5</v>
      </c>
      <c r="D399" s="370">
        <v>5</v>
      </c>
      <c r="E399" s="370">
        <v>64</v>
      </c>
      <c r="F399" s="370">
        <f t="shared" ref="F399" si="75">(B399+C399+D399+E399)</f>
        <v>82.5</v>
      </c>
      <c r="G399" s="370" t="str">
        <f t="shared" ref="G399" si="76">IF(F399&gt;=91,"A1",IF(F399&gt;=81,"A2",IF(F399&gt;=71,"B1",IF(F399&gt;=61,"B2",IF(F399&gt;=51,"C1",IF(F399&gt;=41,"C2",IF(F399&gt;=33,"D","E")))))))</f>
        <v>A2</v>
      </c>
      <c r="H399" s="369">
        <v>3.5</v>
      </c>
      <c r="I399" s="370">
        <v>4</v>
      </c>
      <c r="J399" s="370">
        <v>4</v>
      </c>
      <c r="K399" s="370">
        <v>61.5</v>
      </c>
      <c r="L399" s="374">
        <f t="shared" ref="L399" si="77">SUM(H399:K399)</f>
        <v>73</v>
      </c>
      <c r="M399" s="375" t="str">
        <f t="shared" ref="M399" si="78">IF(L399&gt;=91,"A1",IF(L399&gt;=81,"A2",IF(L399&gt;=71,"B1",IF(L399&gt;=61,"B2",IF(L399&gt;=51,"C1",IF(L399&gt;=41,"C2",IF(L399&gt;=33,"D","E")))))))</f>
        <v>B1</v>
      </c>
    </row>
    <row r="400" spans="1:13" ht="18" customHeight="1">
      <c r="A400" s="117" t="s">
        <v>126</v>
      </c>
      <c r="B400" s="370">
        <v>8.75</v>
      </c>
      <c r="C400" s="370" t="s">
        <v>325</v>
      </c>
      <c r="D400" s="370">
        <v>5</v>
      </c>
      <c r="E400" s="370">
        <v>75.5</v>
      </c>
      <c r="F400" s="370">
        <f t="shared" ref="F400" si="79">(B400+C400+D400+E400)</f>
        <v>94.25</v>
      </c>
      <c r="G400" s="370" t="str">
        <f t="shared" ref="G400" si="80">IF(F400&gt;=91,"A1",IF(F400&gt;=81,"A2",IF(F400&gt;=71,"B1",IF(F400&gt;=61,"B2",IF(F400&gt;=51,"C1",IF(F400&gt;=41,"C2",IF(F400&gt;=33,"D","E")))))))</f>
        <v>A1</v>
      </c>
      <c r="H400" s="122">
        <v>8.25</v>
      </c>
      <c r="I400" s="392">
        <v>5</v>
      </c>
      <c r="J400" s="378">
        <v>5</v>
      </c>
      <c r="K400" s="332">
        <v>75.5</v>
      </c>
      <c r="L400" s="374">
        <f t="shared" ref="L400" si="81">SUM(H400:K400)</f>
        <v>93.75</v>
      </c>
      <c r="M400" s="374" t="str">
        <f t="shared" ref="M400" si="82">IF(L400&gt;=91,"A1",IF(L400&gt;=81,"A2",IF(L400&gt;=71,"B1",IF(L400&gt;=61,"B2",IF(L400&gt;=51,"C1",IF(L400&gt;=41,"C2",IF(L400&gt;=33,"D","E")))))))</f>
        <v>A1</v>
      </c>
    </row>
    <row r="401" spans="1:13" ht="18" customHeight="1">
      <c r="A401" s="117" t="s">
        <v>127</v>
      </c>
      <c r="B401" s="370"/>
      <c r="C401" s="370"/>
      <c r="D401" s="370"/>
      <c r="E401" s="124"/>
      <c r="F401" s="393">
        <v>49.5</v>
      </c>
      <c r="G401" s="370"/>
      <c r="H401" s="370"/>
      <c r="I401" s="370"/>
      <c r="J401" s="370"/>
      <c r="K401" s="370"/>
      <c r="L401" s="370">
        <v>45</v>
      </c>
      <c r="M401" s="380"/>
    </row>
    <row r="402" spans="1:13" ht="18" customHeight="1">
      <c r="A402" s="117" t="s">
        <v>253</v>
      </c>
      <c r="B402" s="370"/>
      <c r="C402" s="370"/>
      <c r="D402" s="370"/>
      <c r="E402" s="381"/>
      <c r="F402" s="370">
        <v>38.5</v>
      </c>
      <c r="G402" s="370"/>
      <c r="H402" s="370"/>
      <c r="I402" s="370"/>
      <c r="J402" s="370"/>
      <c r="K402" s="381"/>
      <c r="L402" s="370">
        <v>38.5</v>
      </c>
      <c r="M402" s="380"/>
    </row>
    <row r="403" spans="1:13" ht="18" customHeight="1">
      <c r="A403" s="117" t="s">
        <v>254</v>
      </c>
      <c r="B403" s="370"/>
      <c r="C403" s="370"/>
      <c r="D403" s="370"/>
      <c r="E403" s="370"/>
      <c r="F403" s="370">
        <v>48</v>
      </c>
      <c r="G403" s="370"/>
      <c r="H403" s="370"/>
      <c r="I403" s="370"/>
      <c r="J403" s="370"/>
      <c r="K403" s="370"/>
      <c r="L403" s="370">
        <v>45</v>
      </c>
      <c r="M403" s="380"/>
    </row>
    <row r="404" spans="1:13" ht="26.25">
      <c r="A404" s="326" t="s">
        <v>255</v>
      </c>
      <c r="B404" s="326"/>
      <c r="C404" s="327" t="s">
        <v>256</v>
      </c>
      <c r="D404" s="383">
        <f>(F397+F398+F399+F400+F401)</f>
        <v>389</v>
      </c>
      <c r="E404" s="127"/>
      <c r="F404" s="327" t="s">
        <v>257</v>
      </c>
      <c r="G404" s="383">
        <f>(D404/450)*100</f>
        <v>86.444444444444443</v>
      </c>
      <c r="H404" s="127"/>
      <c r="I404" s="128"/>
      <c r="J404" s="672" t="s">
        <v>258</v>
      </c>
      <c r="K404" s="672"/>
      <c r="L404" s="618" t="str">
        <f>IF(G404&gt;=91,"A1",IF(G404&gt;=81,"A2",IF(G404&gt;=71,"B1",IF(G404&gt;=61,"B2",IF(G404&gt;=51,"C1",IF(G404&gt;=41,"C2",IF(G404&gt;=33,"D","E")))))))</f>
        <v>A2</v>
      </c>
      <c r="M404" s="618" t="str">
        <f t="shared" ref="M404:M405" si="83">IF(K404&gt;=91,"A1",IF(K404&gt;=81,"A2",IF(K404&gt;=71,"B1",IF(K404&gt;=61,"B2",IF(K404&gt;=51,"C1",IF(K404&gt;=41,"C2",IF(K404&gt;=33,"D","E")))))))</f>
        <v>E</v>
      </c>
    </row>
    <row r="405" spans="1:13" ht="26.25">
      <c r="A405" s="129" t="s">
        <v>259</v>
      </c>
      <c r="B405" s="326"/>
      <c r="C405" s="327" t="s">
        <v>260</v>
      </c>
      <c r="D405" s="396">
        <f>(L397+L398+L399+L400+L401)</f>
        <v>370.25</v>
      </c>
      <c r="E405" s="127"/>
      <c r="F405" s="327" t="s">
        <v>261</v>
      </c>
      <c r="G405" s="383">
        <f>D405/450*100</f>
        <v>82.277777777777786</v>
      </c>
      <c r="H405" s="130"/>
      <c r="I405" s="131"/>
      <c r="J405" s="672" t="s">
        <v>262</v>
      </c>
      <c r="K405" s="672"/>
      <c r="L405" s="618" t="str">
        <f>IF(G405&gt;=91,"A1",IF(G405&gt;=81,"A2",IF(G405&gt;=71,"B1",IF(G405&gt;=61,"B2",IF(G405&gt;=51,"C1",IF(G405&gt;=41,"C2",IF(G405&gt;=33,"D","E")))))))</f>
        <v>A2</v>
      </c>
      <c r="M405" s="618" t="str">
        <f t="shared" si="83"/>
        <v>E</v>
      </c>
    </row>
    <row r="406" spans="1:13" ht="18" customHeight="1">
      <c r="A406" s="328" t="s">
        <v>263</v>
      </c>
      <c r="B406" s="328"/>
      <c r="C406" s="322"/>
      <c r="D406" s="400">
        <f>(D404+D405)</f>
        <v>759.25</v>
      </c>
      <c r="E406" s="385"/>
      <c r="F406" s="328" t="s">
        <v>264</v>
      </c>
      <c r="G406" s="328"/>
      <c r="H406" s="328"/>
      <c r="I406" s="384">
        <f>(D406/900)*100</f>
        <v>84.361111111111114</v>
      </c>
      <c r="J406" s="673" t="s">
        <v>265</v>
      </c>
      <c r="K406" s="674"/>
      <c r="L406" s="673" t="str">
        <f>IF(I406&gt;=91,"A1",IF(I406&gt;=81,"A2",IF(I406&gt;=71,"B1",IF(I406&gt;=61,"B2",IF(I406&gt;=51,"C1",IF(I406&gt;=41,"C2",IF(I406&gt;=33,"D","E")))))))</f>
        <v>A2</v>
      </c>
      <c r="M406" s="674"/>
    </row>
    <row r="407" spans="1:13" ht="18" customHeight="1">
      <c r="A407" s="667" t="s">
        <v>266</v>
      </c>
      <c r="B407" s="668"/>
      <c r="C407" s="668"/>
      <c r="D407" s="668"/>
      <c r="E407" s="668"/>
      <c r="F407" s="668"/>
      <c r="G407" s="668"/>
      <c r="H407" s="668"/>
      <c r="I407" s="668"/>
      <c r="J407" s="668"/>
      <c r="K407" s="668"/>
      <c r="L407" s="668"/>
      <c r="M407" s="669"/>
    </row>
    <row r="408" spans="1:13" ht="18" customHeight="1">
      <c r="A408" s="613" t="s">
        <v>267</v>
      </c>
      <c r="B408" s="614"/>
      <c r="C408" s="614"/>
      <c r="D408" s="614"/>
      <c r="E408" s="614"/>
      <c r="F408" s="614"/>
      <c r="G408" s="614"/>
      <c r="H408" s="614"/>
      <c r="I408" s="614"/>
      <c r="J408" s="614"/>
      <c r="K408" s="614"/>
      <c r="L408" s="614"/>
      <c r="M408" s="615"/>
    </row>
    <row r="409" spans="1:13" ht="18" customHeight="1">
      <c r="A409" s="613" t="s">
        <v>268</v>
      </c>
      <c r="B409" s="614"/>
      <c r="C409" s="614"/>
      <c r="D409" s="614"/>
      <c r="E409" s="614"/>
      <c r="F409" s="614" t="s">
        <v>269</v>
      </c>
      <c r="G409" s="614"/>
      <c r="H409" s="614"/>
      <c r="I409" s="614"/>
      <c r="J409" s="614"/>
      <c r="K409" s="614" t="s">
        <v>270</v>
      </c>
      <c r="L409" s="614"/>
      <c r="M409" s="615"/>
    </row>
    <row r="410" spans="1:13" ht="18" customHeight="1">
      <c r="A410" s="616" t="s">
        <v>271</v>
      </c>
      <c r="B410" s="617"/>
      <c r="C410" s="617"/>
      <c r="D410" s="617"/>
      <c r="E410" s="617"/>
      <c r="F410" s="632" t="s">
        <v>272</v>
      </c>
      <c r="G410" s="632"/>
      <c r="H410" s="632"/>
      <c r="I410" s="632"/>
      <c r="J410" s="632"/>
      <c r="K410" s="632" t="s">
        <v>272</v>
      </c>
      <c r="L410" s="632"/>
      <c r="M410" s="675"/>
    </row>
    <row r="411" spans="1:13" ht="18" customHeight="1">
      <c r="A411" s="613" t="s">
        <v>273</v>
      </c>
      <c r="B411" s="614"/>
      <c r="C411" s="614"/>
      <c r="D411" s="614"/>
      <c r="E411" s="614"/>
      <c r="F411" s="614"/>
      <c r="G411" s="614"/>
      <c r="H411" s="614"/>
      <c r="I411" s="614"/>
      <c r="J411" s="614"/>
      <c r="K411" s="614"/>
      <c r="L411" s="614"/>
      <c r="M411" s="615"/>
    </row>
    <row r="412" spans="1:13" ht="18" customHeight="1">
      <c r="A412" s="613" t="s">
        <v>268</v>
      </c>
      <c r="B412" s="614"/>
      <c r="C412" s="614"/>
      <c r="D412" s="614"/>
      <c r="E412" s="614"/>
      <c r="F412" s="614" t="s">
        <v>269</v>
      </c>
      <c r="G412" s="614"/>
      <c r="H412" s="614"/>
      <c r="I412" s="614"/>
      <c r="J412" s="614"/>
      <c r="K412" s="614" t="s">
        <v>270</v>
      </c>
      <c r="L412" s="614"/>
      <c r="M412" s="615"/>
    </row>
    <row r="413" spans="1:13" ht="18" customHeight="1">
      <c r="A413" s="638" t="s">
        <v>274</v>
      </c>
      <c r="B413" s="639"/>
      <c r="C413" s="639"/>
      <c r="D413" s="639"/>
      <c r="E413" s="639"/>
      <c r="F413" s="614" t="s">
        <v>272</v>
      </c>
      <c r="G413" s="614"/>
      <c r="H413" s="614"/>
      <c r="I413" s="614"/>
      <c r="J413" s="614"/>
      <c r="K413" s="614" t="s">
        <v>294</v>
      </c>
      <c r="L413" s="614"/>
      <c r="M413" s="615"/>
    </row>
    <row r="414" spans="1:13" ht="18" customHeight="1">
      <c r="A414" s="638" t="s">
        <v>275</v>
      </c>
      <c r="B414" s="639"/>
      <c r="C414" s="639"/>
      <c r="D414" s="639"/>
      <c r="E414" s="639"/>
      <c r="F414" s="677" t="s">
        <v>272</v>
      </c>
      <c r="G414" s="632"/>
      <c r="H414" s="632"/>
      <c r="I414" s="632"/>
      <c r="J414" s="632"/>
      <c r="K414" s="677" t="s">
        <v>272</v>
      </c>
      <c r="L414" s="632"/>
      <c r="M414" s="675"/>
    </row>
    <row r="415" spans="1:13" ht="18" customHeight="1">
      <c r="A415" s="643" t="s">
        <v>276</v>
      </c>
      <c r="B415" s="644"/>
      <c r="C415" s="644"/>
      <c r="D415" s="644"/>
      <c r="E415" s="645"/>
      <c r="F415" s="687" t="s">
        <v>294</v>
      </c>
      <c r="G415" s="688"/>
      <c r="H415" s="688"/>
      <c r="I415" s="688"/>
      <c r="J415" s="689"/>
      <c r="K415" s="687" t="s">
        <v>272</v>
      </c>
      <c r="L415" s="688"/>
      <c r="M415" s="690"/>
    </row>
    <row r="416" spans="1:13" ht="18" customHeight="1">
      <c r="A416" s="643" t="s">
        <v>277</v>
      </c>
      <c r="B416" s="644"/>
      <c r="C416" s="644"/>
      <c r="D416" s="644"/>
      <c r="E416" s="645"/>
      <c r="F416" s="687" t="s">
        <v>272</v>
      </c>
      <c r="G416" s="688"/>
      <c r="H416" s="688"/>
      <c r="I416" s="688"/>
      <c r="J416" s="689"/>
      <c r="K416" s="687" t="s">
        <v>272</v>
      </c>
      <c r="L416" s="688"/>
      <c r="M416" s="690"/>
    </row>
    <row r="417" spans="1:13" ht="18" customHeight="1">
      <c r="A417" s="613" t="s">
        <v>278</v>
      </c>
      <c r="B417" s="614"/>
      <c r="C417" s="614"/>
      <c r="D417" s="614"/>
      <c r="E417" s="614"/>
      <c r="F417" s="614"/>
      <c r="G417" s="614"/>
      <c r="H417" s="614"/>
      <c r="I417" s="614"/>
      <c r="J417" s="614"/>
      <c r="K417" s="614"/>
      <c r="L417" s="614"/>
      <c r="M417" s="615"/>
    </row>
    <row r="418" spans="1:13" ht="18" customHeight="1">
      <c r="A418" s="613" t="s">
        <v>268</v>
      </c>
      <c r="B418" s="614"/>
      <c r="C418" s="614"/>
      <c r="D418" s="614"/>
      <c r="E418" s="614"/>
      <c r="F418" s="614" t="s">
        <v>269</v>
      </c>
      <c r="G418" s="614"/>
      <c r="H418" s="614"/>
      <c r="I418" s="614"/>
      <c r="J418" s="614"/>
      <c r="K418" s="614" t="s">
        <v>270</v>
      </c>
      <c r="L418" s="614"/>
      <c r="M418" s="615"/>
    </row>
    <row r="419" spans="1:13" ht="18" customHeight="1">
      <c r="A419" s="616" t="s">
        <v>279</v>
      </c>
      <c r="B419" s="617"/>
      <c r="C419" s="617"/>
      <c r="D419" s="617"/>
      <c r="E419" s="617"/>
      <c r="F419" s="617"/>
      <c r="G419" s="677" t="s">
        <v>458</v>
      </c>
      <c r="H419" s="632"/>
      <c r="I419" s="632"/>
      <c r="J419" s="632"/>
      <c r="K419" s="632"/>
      <c r="L419" s="632"/>
      <c r="M419" s="675"/>
    </row>
    <row r="420" spans="1:13" ht="18" customHeight="1">
      <c r="A420" s="117" t="s">
        <v>280</v>
      </c>
      <c r="B420" s="620" t="s">
        <v>445</v>
      </c>
      <c r="C420" s="621"/>
      <c r="D420" s="621"/>
      <c r="E420" s="621"/>
      <c r="F420" s="621"/>
      <c r="G420" s="621"/>
      <c r="H420" s="621"/>
      <c r="I420" s="621"/>
      <c r="J420" s="621"/>
      <c r="K420" s="621"/>
      <c r="L420" s="621"/>
      <c r="M420" s="622"/>
    </row>
    <row r="421" spans="1:13" ht="18" customHeight="1">
      <c r="A421" s="117" t="s">
        <v>226</v>
      </c>
      <c r="B421" s="620" t="s">
        <v>438</v>
      </c>
      <c r="C421" s="621"/>
      <c r="D421" s="621"/>
      <c r="E421" s="621"/>
      <c r="F421" s="621"/>
      <c r="G421" s="621"/>
      <c r="H421" s="621"/>
      <c r="I421" s="621"/>
      <c r="J421" s="621"/>
      <c r="K421" s="621"/>
      <c r="L421" s="621"/>
      <c r="M421" s="622"/>
    </row>
    <row r="422" spans="1:13" ht="18" customHeight="1">
      <c r="A422" s="623" t="s">
        <v>443</v>
      </c>
      <c r="B422" s="624"/>
      <c r="C422" s="625"/>
      <c r="D422" s="632"/>
      <c r="E422" s="632"/>
      <c r="F422" s="632"/>
      <c r="G422" s="632"/>
      <c r="H422" s="632"/>
      <c r="I422" s="632"/>
      <c r="J422" s="614" t="s">
        <v>281</v>
      </c>
      <c r="K422" s="614"/>
      <c r="L422" s="614"/>
      <c r="M422" s="615"/>
    </row>
    <row r="423" spans="1:13" ht="18" customHeight="1">
      <c r="A423" s="626"/>
      <c r="B423" s="627"/>
      <c r="C423" s="628"/>
      <c r="D423" s="632"/>
      <c r="E423" s="632"/>
      <c r="F423" s="632"/>
      <c r="G423" s="632"/>
      <c r="H423" s="632"/>
      <c r="I423" s="632"/>
      <c r="J423" s="614"/>
      <c r="K423" s="614"/>
      <c r="L423" s="614"/>
      <c r="M423" s="615"/>
    </row>
    <row r="424" spans="1:13" ht="18" customHeight="1">
      <c r="A424" s="626"/>
      <c r="B424" s="627"/>
      <c r="C424" s="628"/>
      <c r="D424" s="632"/>
      <c r="E424" s="632"/>
      <c r="F424" s="632"/>
      <c r="G424" s="632"/>
      <c r="H424" s="632"/>
      <c r="I424" s="632"/>
      <c r="J424" s="614"/>
      <c r="K424" s="614"/>
      <c r="L424" s="614"/>
      <c r="M424" s="615"/>
    </row>
    <row r="425" spans="1:13" ht="18" customHeight="1">
      <c r="A425" s="629"/>
      <c r="B425" s="630"/>
      <c r="C425" s="631"/>
      <c r="D425" s="632"/>
      <c r="E425" s="632"/>
      <c r="F425" s="632"/>
      <c r="G425" s="632"/>
      <c r="H425" s="632"/>
      <c r="I425" s="632"/>
      <c r="J425" s="614"/>
      <c r="K425" s="614"/>
      <c r="L425" s="614"/>
      <c r="M425" s="615"/>
    </row>
    <row r="426" spans="1:13" ht="18" customHeight="1">
      <c r="A426" s="633" t="s">
        <v>282</v>
      </c>
      <c r="B426" s="634"/>
      <c r="C426" s="634"/>
      <c r="D426" s="634"/>
      <c r="E426" s="634"/>
      <c r="F426" s="634"/>
      <c r="G426" s="634"/>
      <c r="H426" s="635" t="s">
        <v>283</v>
      </c>
      <c r="I426" s="636"/>
      <c r="J426" s="636"/>
      <c r="K426" s="636"/>
      <c r="L426" s="636"/>
      <c r="M426" s="637"/>
    </row>
    <row r="427" spans="1:13" ht="18" customHeight="1">
      <c r="A427" s="133" t="s">
        <v>284</v>
      </c>
      <c r="B427" s="634" t="s">
        <v>130</v>
      </c>
      <c r="C427" s="634"/>
      <c r="D427" s="134" t="s">
        <v>284</v>
      </c>
      <c r="E427" s="135"/>
      <c r="F427" s="634" t="s">
        <v>130</v>
      </c>
      <c r="G427" s="634"/>
      <c r="H427" s="136"/>
      <c r="I427" s="136"/>
      <c r="J427" s="137" t="s">
        <v>285</v>
      </c>
      <c r="K427" s="136"/>
      <c r="L427" s="137" t="s">
        <v>130</v>
      </c>
      <c r="M427" s="138"/>
    </row>
    <row r="428" spans="1:13" ht="18" customHeight="1">
      <c r="A428" s="139" t="s">
        <v>286</v>
      </c>
      <c r="B428" s="609" t="s">
        <v>287</v>
      </c>
      <c r="C428" s="609"/>
      <c r="D428" s="609" t="s">
        <v>288</v>
      </c>
      <c r="E428" s="609"/>
      <c r="F428" s="609" t="s">
        <v>289</v>
      </c>
      <c r="G428" s="609"/>
      <c r="H428" s="136"/>
      <c r="I428" s="136"/>
      <c r="J428" s="610">
        <v>3</v>
      </c>
      <c r="K428" s="611"/>
      <c r="L428" s="135" t="s">
        <v>272</v>
      </c>
      <c r="M428" s="138"/>
    </row>
    <row r="429" spans="1:13" ht="18" customHeight="1">
      <c r="A429" s="139" t="s">
        <v>290</v>
      </c>
      <c r="B429" s="609" t="s">
        <v>291</v>
      </c>
      <c r="C429" s="609"/>
      <c r="D429" s="609" t="s">
        <v>292</v>
      </c>
      <c r="E429" s="609"/>
      <c r="F429" s="609" t="s">
        <v>293</v>
      </c>
      <c r="G429" s="609"/>
      <c r="H429" s="136"/>
      <c r="I429" s="136"/>
      <c r="J429" s="610">
        <v>2</v>
      </c>
      <c r="K429" s="611"/>
      <c r="L429" s="135" t="s">
        <v>294</v>
      </c>
      <c r="M429" s="138"/>
    </row>
    <row r="430" spans="1:13" ht="18" customHeight="1">
      <c r="A430" s="139" t="s">
        <v>295</v>
      </c>
      <c r="B430" s="609" t="s">
        <v>296</v>
      </c>
      <c r="C430" s="609"/>
      <c r="D430" s="609" t="s">
        <v>297</v>
      </c>
      <c r="E430" s="609"/>
      <c r="F430" s="609" t="s">
        <v>298</v>
      </c>
      <c r="G430" s="609"/>
      <c r="H430" s="136"/>
      <c r="I430" s="136"/>
      <c r="J430" s="610">
        <v>1</v>
      </c>
      <c r="K430" s="611"/>
      <c r="L430" s="135" t="s">
        <v>299</v>
      </c>
      <c r="M430" s="138"/>
    </row>
    <row r="431" spans="1:13" ht="18" customHeight="1" thickBot="1">
      <c r="A431" s="140" t="s">
        <v>300</v>
      </c>
      <c r="B431" s="612" t="s">
        <v>301</v>
      </c>
      <c r="C431" s="612"/>
      <c r="D431" s="612" t="s">
        <v>302</v>
      </c>
      <c r="E431" s="612"/>
      <c r="F431" s="612" t="s">
        <v>303</v>
      </c>
      <c r="G431" s="612"/>
      <c r="H431" s="141"/>
      <c r="I431" s="141"/>
      <c r="J431" s="141"/>
      <c r="K431" s="141"/>
      <c r="L431" s="141"/>
      <c r="M431" s="142"/>
    </row>
    <row r="432" spans="1:13" ht="18" customHeight="1" thickBot="1"/>
    <row r="433" spans="1:13" ht="18" customHeight="1">
      <c r="A433" s="105"/>
      <c r="B433" s="647" t="s">
        <v>227</v>
      </c>
      <c r="C433" s="647"/>
      <c r="D433" s="647"/>
      <c r="E433" s="647"/>
      <c r="F433" s="647"/>
      <c r="G433" s="647"/>
      <c r="H433" s="647"/>
      <c r="I433" s="656"/>
      <c r="J433" s="646" t="s">
        <v>228</v>
      </c>
      <c r="K433" s="647"/>
      <c r="L433" s="647"/>
      <c r="M433" s="648"/>
    </row>
    <row r="434" spans="1:13" ht="18" customHeight="1">
      <c r="A434" s="649" t="s">
        <v>229</v>
      </c>
      <c r="B434" s="650"/>
      <c r="C434" s="650"/>
      <c r="D434" s="650"/>
      <c r="E434" s="650"/>
      <c r="F434" s="650"/>
      <c r="G434" s="650"/>
      <c r="H434" s="650"/>
      <c r="I434" s="650"/>
      <c r="J434" s="650"/>
      <c r="K434" s="650"/>
      <c r="L434" s="650"/>
      <c r="M434" s="651"/>
    </row>
    <row r="435" spans="1:13" ht="18" customHeight="1">
      <c r="A435" s="106"/>
      <c r="B435" s="652" t="s">
        <v>230</v>
      </c>
      <c r="C435" s="652"/>
      <c r="D435" s="652"/>
      <c r="E435" s="653"/>
      <c r="F435" s="107" t="s">
        <v>231</v>
      </c>
      <c r="G435" s="107"/>
      <c r="H435" s="640" t="s">
        <v>232</v>
      </c>
      <c r="I435" s="641"/>
      <c r="J435" s="642"/>
      <c r="K435" s="109" t="s">
        <v>233</v>
      </c>
      <c r="L435" s="110"/>
      <c r="M435" s="111"/>
    </row>
    <row r="436" spans="1:13" ht="18" customHeight="1">
      <c r="A436" s="654" t="s">
        <v>439</v>
      </c>
      <c r="B436" s="641"/>
      <c r="C436" s="641"/>
      <c r="D436" s="641"/>
      <c r="E436" s="641"/>
      <c r="F436" s="641"/>
      <c r="G436" s="641"/>
      <c r="H436" s="641"/>
      <c r="I436" s="641"/>
      <c r="J436" s="641"/>
      <c r="K436" s="641"/>
      <c r="L436" s="641"/>
      <c r="M436" s="655"/>
    </row>
    <row r="437" spans="1:13" ht="18" customHeight="1">
      <c r="A437" s="643" t="s">
        <v>234</v>
      </c>
      <c r="B437" s="644"/>
      <c r="C437" s="644"/>
      <c r="D437" s="644"/>
      <c r="E437" s="644"/>
      <c r="F437" s="644"/>
      <c r="G437" s="644"/>
      <c r="H437" s="644"/>
      <c r="I437" s="644"/>
      <c r="J437" s="644"/>
      <c r="K437" s="644"/>
      <c r="L437" s="644"/>
      <c r="M437" s="666"/>
    </row>
    <row r="438" spans="1:13" ht="18" customHeight="1">
      <c r="A438" s="638" t="s">
        <v>235</v>
      </c>
      <c r="B438" s="639"/>
      <c r="C438" s="692" t="s">
        <v>164</v>
      </c>
      <c r="D438" s="693"/>
      <c r="E438" s="693"/>
      <c r="F438" s="693"/>
      <c r="G438" s="694"/>
      <c r="H438" s="112" t="s">
        <v>236</v>
      </c>
      <c r="I438" s="113"/>
      <c r="J438" s="695">
        <v>10</v>
      </c>
      <c r="K438" s="695"/>
      <c r="L438" s="695"/>
      <c r="M438" s="696"/>
    </row>
    <row r="439" spans="1:13" ht="18" customHeight="1">
      <c r="A439" s="638" t="s">
        <v>237</v>
      </c>
      <c r="B439" s="639"/>
      <c r="C439" s="692" t="s">
        <v>139</v>
      </c>
      <c r="D439" s="693"/>
      <c r="E439" s="693"/>
      <c r="F439" s="693"/>
      <c r="G439" s="694"/>
      <c r="H439" s="112" t="s">
        <v>238</v>
      </c>
      <c r="I439" s="113"/>
      <c r="J439" s="699">
        <v>1545</v>
      </c>
      <c r="K439" s="699"/>
      <c r="L439" s="699"/>
      <c r="M439" s="700"/>
    </row>
    <row r="440" spans="1:13" ht="18" customHeight="1">
      <c r="A440" s="638" t="s">
        <v>239</v>
      </c>
      <c r="B440" s="639"/>
      <c r="C440" s="697">
        <v>42071</v>
      </c>
      <c r="D440" s="693"/>
      <c r="E440" s="693"/>
      <c r="F440" s="693"/>
      <c r="G440" s="694"/>
      <c r="H440" s="112" t="s">
        <v>240</v>
      </c>
      <c r="I440" s="113"/>
      <c r="J440" s="695">
        <v>9797444729</v>
      </c>
      <c r="K440" s="695"/>
      <c r="L440" s="695"/>
      <c r="M440" s="696"/>
    </row>
    <row r="441" spans="1:13" ht="18" customHeight="1">
      <c r="A441" s="638" t="s">
        <v>241</v>
      </c>
      <c r="B441" s="639"/>
      <c r="C441" s="692" t="s">
        <v>386</v>
      </c>
      <c r="D441" s="693"/>
      <c r="E441" s="693"/>
      <c r="F441" s="693"/>
      <c r="G441" s="698"/>
      <c r="H441" s="616" t="s">
        <v>195</v>
      </c>
      <c r="I441" s="617"/>
      <c r="J441" s="695" t="s">
        <v>387</v>
      </c>
      <c r="K441" s="695"/>
      <c r="L441" s="695"/>
      <c r="M441" s="696"/>
    </row>
    <row r="442" spans="1:13" ht="18" customHeight="1">
      <c r="A442" s="613" t="s">
        <v>242</v>
      </c>
      <c r="B442" s="614"/>
      <c r="C442" s="614"/>
      <c r="D442" s="614"/>
      <c r="E442" s="614"/>
      <c r="F442" s="614"/>
      <c r="G442" s="614"/>
      <c r="H442" s="614"/>
      <c r="I442" s="614"/>
      <c r="J442" s="614"/>
      <c r="K442" s="614"/>
      <c r="L442" s="614"/>
      <c r="M442" s="615"/>
    </row>
    <row r="443" spans="1:13" ht="18" customHeight="1">
      <c r="A443" s="671" t="s">
        <v>243</v>
      </c>
      <c r="B443" s="614" t="s">
        <v>244</v>
      </c>
      <c r="C443" s="614"/>
      <c r="D443" s="614"/>
      <c r="E443" s="614"/>
      <c r="F443" s="614"/>
      <c r="G443" s="614"/>
      <c r="H443" s="614" t="s">
        <v>245</v>
      </c>
      <c r="I443" s="614"/>
      <c r="J443" s="614"/>
      <c r="K443" s="614"/>
      <c r="L443" s="614"/>
      <c r="M443" s="615"/>
    </row>
    <row r="444" spans="1:13" ht="30">
      <c r="A444" s="671"/>
      <c r="B444" s="114" t="s">
        <v>246</v>
      </c>
      <c r="C444" s="114" t="s">
        <v>247</v>
      </c>
      <c r="D444" s="114" t="s">
        <v>248</v>
      </c>
      <c r="E444" s="114" t="s">
        <v>249</v>
      </c>
      <c r="F444" s="114">
        <v>100</v>
      </c>
      <c r="G444" s="115" t="s">
        <v>187</v>
      </c>
      <c r="H444" s="114" t="s">
        <v>250</v>
      </c>
      <c r="I444" s="114" t="s">
        <v>247</v>
      </c>
      <c r="J444" s="114" t="s">
        <v>248</v>
      </c>
      <c r="K444" s="114" t="s">
        <v>251</v>
      </c>
      <c r="L444" s="114">
        <v>100</v>
      </c>
      <c r="M444" s="116" t="s">
        <v>187</v>
      </c>
    </row>
    <row r="445" spans="1:13" ht="18" customHeight="1">
      <c r="A445" s="117" t="s">
        <v>123</v>
      </c>
      <c r="B445" s="370">
        <v>9</v>
      </c>
      <c r="C445" s="390">
        <v>5</v>
      </c>
      <c r="D445" s="391">
        <v>5</v>
      </c>
      <c r="E445" s="391">
        <v>66</v>
      </c>
      <c r="F445" s="366">
        <f t="shared" ref="F445" si="84">B445+C445+D445+E445</f>
        <v>85</v>
      </c>
      <c r="G445" s="367" t="str">
        <f t="shared" ref="G445:G448" si="85">IF(F445&gt;=91,"A1",IF(F445&gt;=81,"A2",IF(F445&gt;=71,"B1",IF(F445&gt;=61,"B2",IF(F445&gt;=51,"C1",IF(F445&gt;=41,"C2",IF(F445&gt;=33,"D","E")))))))</f>
        <v>A2</v>
      </c>
      <c r="H445" s="369">
        <v>9.25</v>
      </c>
      <c r="I445" s="370">
        <v>5</v>
      </c>
      <c r="J445" s="370">
        <v>5</v>
      </c>
      <c r="K445" s="371">
        <v>73</v>
      </c>
      <c r="L445" s="372">
        <f t="shared" ref="L445" si="86">SUM(H445:K445)</f>
        <v>92.25</v>
      </c>
      <c r="M445" s="370" t="str">
        <f t="shared" ref="M445:M448" si="87">IF(L445&gt;=91,"A1",IF(L445&gt;=81,"A2",IF(L445&gt;=71,"B1",IF(L445&gt;=61,"B2",IF(L445&gt;=51,"C1",IF(L445&gt;=41,"C2",IF(L445&gt;=33,"D","E")))))))</f>
        <v>A1</v>
      </c>
    </row>
    <row r="446" spans="1:13" ht="18" customHeight="1">
      <c r="A446" s="117" t="s">
        <v>124</v>
      </c>
      <c r="B446" s="370">
        <v>10</v>
      </c>
      <c r="C446" s="370">
        <v>5</v>
      </c>
      <c r="D446" s="370">
        <v>5</v>
      </c>
      <c r="E446" s="370">
        <v>69.5</v>
      </c>
      <c r="F446" s="372">
        <f t="shared" ref="F446:F448" si="88">(B446+C446+D446+E446)</f>
        <v>89.5</v>
      </c>
      <c r="G446" s="370" t="str">
        <f t="shared" si="85"/>
        <v>A2</v>
      </c>
      <c r="H446" s="370">
        <v>9.75</v>
      </c>
      <c r="I446" s="370">
        <v>5</v>
      </c>
      <c r="J446" s="370">
        <v>5</v>
      </c>
      <c r="K446" s="370">
        <v>71.5</v>
      </c>
      <c r="L446" s="374">
        <f t="shared" ref="L446:L448" si="89">SUM(H446:K446)</f>
        <v>91.25</v>
      </c>
      <c r="M446" s="375" t="str">
        <f t="shared" si="87"/>
        <v>A1</v>
      </c>
    </row>
    <row r="447" spans="1:13" ht="18" customHeight="1">
      <c r="A447" s="117" t="s">
        <v>252</v>
      </c>
      <c r="B447" s="370">
        <v>6.5</v>
      </c>
      <c r="C447" s="370">
        <v>5</v>
      </c>
      <c r="D447" s="370">
        <v>5</v>
      </c>
      <c r="E447" s="370">
        <v>63.5</v>
      </c>
      <c r="F447" s="370">
        <f t="shared" si="88"/>
        <v>80</v>
      </c>
      <c r="G447" s="370" t="str">
        <f t="shared" si="85"/>
        <v>B1</v>
      </c>
      <c r="H447" s="369">
        <v>9.5</v>
      </c>
      <c r="I447" s="370">
        <v>5</v>
      </c>
      <c r="J447" s="370">
        <v>5</v>
      </c>
      <c r="K447" s="370">
        <v>70</v>
      </c>
      <c r="L447" s="374">
        <f t="shared" si="89"/>
        <v>89.5</v>
      </c>
      <c r="M447" s="375" t="str">
        <f t="shared" si="87"/>
        <v>A2</v>
      </c>
    </row>
    <row r="448" spans="1:13" ht="18" customHeight="1">
      <c r="A448" s="117" t="s">
        <v>126</v>
      </c>
      <c r="B448" s="370">
        <v>6.5</v>
      </c>
      <c r="C448" s="370">
        <v>5</v>
      </c>
      <c r="D448" s="370">
        <v>5</v>
      </c>
      <c r="E448" s="370">
        <v>63.5</v>
      </c>
      <c r="F448" s="370">
        <f t="shared" si="88"/>
        <v>80</v>
      </c>
      <c r="G448" s="370" t="str">
        <f t="shared" si="85"/>
        <v>B1</v>
      </c>
      <c r="H448" s="369">
        <v>9.5</v>
      </c>
      <c r="I448" s="370">
        <v>5</v>
      </c>
      <c r="J448" s="370">
        <v>5</v>
      </c>
      <c r="K448" s="370">
        <v>73</v>
      </c>
      <c r="L448" s="374">
        <f t="shared" si="89"/>
        <v>92.5</v>
      </c>
      <c r="M448" s="375" t="str">
        <f t="shared" si="87"/>
        <v>A1</v>
      </c>
    </row>
    <row r="449" spans="1:13" ht="18" customHeight="1">
      <c r="A449" s="117" t="s">
        <v>127</v>
      </c>
      <c r="B449" s="370"/>
      <c r="C449" s="370"/>
      <c r="D449" s="370"/>
      <c r="E449" s="124"/>
      <c r="F449" s="393">
        <v>48.5</v>
      </c>
      <c r="G449" s="370"/>
      <c r="H449" s="370"/>
      <c r="I449" s="370"/>
      <c r="J449" s="370"/>
      <c r="K449" s="370"/>
      <c r="L449" s="370">
        <v>47</v>
      </c>
      <c r="M449" s="380"/>
    </row>
    <row r="450" spans="1:13" ht="18" customHeight="1">
      <c r="A450" s="117" t="s">
        <v>253</v>
      </c>
      <c r="B450" s="370"/>
      <c r="C450" s="370"/>
      <c r="D450" s="370"/>
      <c r="E450" s="381"/>
      <c r="F450" s="370">
        <v>47.5</v>
      </c>
      <c r="G450" s="370"/>
      <c r="H450" s="370"/>
      <c r="I450" s="370"/>
      <c r="J450" s="370"/>
      <c r="K450" s="381"/>
      <c r="L450" s="370">
        <v>44</v>
      </c>
      <c r="M450" s="380"/>
    </row>
    <row r="451" spans="1:13" ht="18" customHeight="1">
      <c r="A451" s="117" t="s">
        <v>254</v>
      </c>
      <c r="B451" s="370"/>
      <c r="C451" s="370"/>
      <c r="D451" s="370"/>
      <c r="E451" s="370"/>
      <c r="F451" s="370">
        <v>49</v>
      </c>
      <c r="G451" s="370"/>
      <c r="H451" s="370"/>
      <c r="I451" s="370"/>
      <c r="J451" s="370"/>
      <c r="K451" s="370"/>
      <c r="L451" s="370">
        <v>43</v>
      </c>
      <c r="M451" s="380"/>
    </row>
    <row r="452" spans="1:13" ht="26.25">
      <c r="A452" s="326" t="s">
        <v>255</v>
      </c>
      <c r="B452" s="326"/>
      <c r="C452" s="327" t="s">
        <v>256</v>
      </c>
      <c r="D452" s="383">
        <f>(F445+F446+F447+F448+F449)</f>
        <v>383</v>
      </c>
      <c r="E452" s="127"/>
      <c r="F452" s="327" t="s">
        <v>257</v>
      </c>
      <c r="G452" s="383">
        <f>(D452/450)*100</f>
        <v>85.111111111111114</v>
      </c>
      <c r="H452" s="127"/>
      <c r="I452" s="128"/>
      <c r="J452" s="672" t="s">
        <v>258</v>
      </c>
      <c r="K452" s="672"/>
      <c r="L452" s="618" t="str">
        <f>IF(G452&gt;=91,"A1",IF(G452&gt;=81,"A2",IF(G452&gt;=71,"B1",IF(G452&gt;=61,"B2",IF(G452&gt;=51,"C1",IF(G452&gt;=41,"C2",IF(G452&gt;=33,"D","E")))))))</f>
        <v>A2</v>
      </c>
      <c r="M452" s="618" t="str">
        <f t="shared" ref="M452:M453" si="90">IF(K452&gt;=91,"A1",IF(K452&gt;=81,"A2",IF(K452&gt;=71,"B1",IF(K452&gt;=61,"B2",IF(K452&gt;=51,"C1",IF(K452&gt;=41,"C2",IF(K452&gt;=33,"D","E")))))))</f>
        <v>E</v>
      </c>
    </row>
    <row r="453" spans="1:13" ht="26.25">
      <c r="A453" s="129" t="s">
        <v>259</v>
      </c>
      <c r="B453" s="326"/>
      <c r="C453" s="327" t="s">
        <v>260</v>
      </c>
      <c r="D453" s="396">
        <f>(L445+L446+L447+L448+L449)</f>
        <v>412.5</v>
      </c>
      <c r="E453" s="127"/>
      <c r="F453" s="327" t="s">
        <v>261</v>
      </c>
      <c r="G453" s="383">
        <f>D453/450*100</f>
        <v>91.666666666666657</v>
      </c>
      <c r="H453" s="130"/>
      <c r="I453" s="131"/>
      <c r="J453" s="672" t="s">
        <v>262</v>
      </c>
      <c r="K453" s="672"/>
      <c r="L453" s="618" t="str">
        <f>IF(G453&gt;=91,"A1",IF(G453&gt;=81,"A2",IF(G453&gt;=71,"B1",IF(G453&gt;=61,"B2",IF(G453&gt;=51,"C1",IF(G453&gt;=41,"C2",IF(G453&gt;=33,"D","E")))))))</f>
        <v>A1</v>
      </c>
      <c r="M453" s="618" t="str">
        <f t="shared" si="90"/>
        <v>E</v>
      </c>
    </row>
    <row r="454" spans="1:13" ht="18" customHeight="1">
      <c r="A454" s="328" t="s">
        <v>263</v>
      </c>
      <c r="B454" s="328"/>
      <c r="C454" s="322"/>
      <c r="D454" s="400">
        <f>(D452+D453)</f>
        <v>795.5</v>
      </c>
      <c r="E454" s="385"/>
      <c r="F454" s="328" t="s">
        <v>264</v>
      </c>
      <c r="G454" s="328"/>
      <c r="H454" s="328"/>
      <c r="I454" s="384">
        <f>(D454/900)*100</f>
        <v>88.388888888888886</v>
      </c>
      <c r="J454" s="673" t="s">
        <v>265</v>
      </c>
      <c r="K454" s="674"/>
      <c r="L454" s="673" t="str">
        <f>IF(I454&gt;=91,"A1",IF(I454&gt;=81,"A2",IF(I454&gt;=71,"B1",IF(I454&gt;=61,"B2",IF(I454&gt;=51,"C1",IF(I454&gt;=41,"C2",IF(I454&gt;=33,"D","E")))))))</f>
        <v>A2</v>
      </c>
      <c r="M454" s="674"/>
    </row>
    <row r="455" spans="1:13" ht="18" customHeight="1">
      <c r="A455" s="667" t="s">
        <v>266</v>
      </c>
      <c r="B455" s="668"/>
      <c r="C455" s="668"/>
      <c r="D455" s="668"/>
      <c r="E455" s="668"/>
      <c r="F455" s="668"/>
      <c r="G455" s="668"/>
      <c r="H455" s="668"/>
      <c r="I455" s="668"/>
      <c r="J455" s="668"/>
      <c r="K455" s="668"/>
      <c r="L455" s="668"/>
      <c r="M455" s="669"/>
    </row>
    <row r="456" spans="1:13" ht="18" customHeight="1">
      <c r="A456" s="613" t="s">
        <v>267</v>
      </c>
      <c r="B456" s="614"/>
      <c r="C456" s="614"/>
      <c r="D456" s="614"/>
      <c r="E456" s="614"/>
      <c r="F456" s="614"/>
      <c r="G456" s="614"/>
      <c r="H456" s="614"/>
      <c r="I456" s="614"/>
      <c r="J456" s="614"/>
      <c r="K456" s="614"/>
      <c r="L456" s="614"/>
      <c r="M456" s="615"/>
    </row>
    <row r="457" spans="1:13" ht="18" customHeight="1">
      <c r="A457" s="613" t="s">
        <v>268</v>
      </c>
      <c r="B457" s="614"/>
      <c r="C457" s="614"/>
      <c r="D457" s="614"/>
      <c r="E457" s="614"/>
      <c r="F457" s="614" t="s">
        <v>269</v>
      </c>
      <c r="G457" s="614"/>
      <c r="H457" s="614"/>
      <c r="I457" s="614"/>
      <c r="J457" s="614"/>
      <c r="K457" s="614" t="s">
        <v>270</v>
      </c>
      <c r="L457" s="614"/>
      <c r="M457" s="615"/>
    </row>
    <row r="458" spans="1:13" ht="18" customHeight="1">
      <c r="A458" s="616" t="s">
        <v>271</v>
      </c>
      <c r="B458" s="617"/>
      <c r="C458" s="617"/>
      <c r="D458" s="617"/>
      <c r="E458" s="617"/>
      <c r="F458" s="632" t="s">
        <v>272</v>
      </c>
      <c r="G458" s="632"/>
      <c r="H458" s="632"/>
      <c r="I458" s="632"/>
      <c r="J458" s="632"/>
      <c r="K458" s="632" t="s">
        <v>272</v>
      </c>
      <c r="L458" s="632"/>
      <c r="M458" s="675"/>
    </row>
    <row r="459" spans="1:13" ht="18" customHeight="1">
      <c r="A459" s="613" t="s">
        <v>273</v>
      </c>
      <c r="B459" s="614"/>
      <c r="C459" s="614"/>
      <c r="D459" s="614"/>
      <c r="E459" s="614"/>
      <c r="F459" s="614"/>
      <c r="G459" s="614"/>
      <c r="H459" s="614"/>
      <c r="I459" s="614"/>
      <c r="J459" s="614"/>
      <c r="K459" s="614"/>
      <c r="L459" s="614"/>
      <c r="M459" s="615"/>
    </row>
    <row r="460" spans="1:13" ht="18" customHeight="1">
      <c r="A460" s="613" t="s">
        <v>268</v>
      </c>
      <c r="B460" s="614"/>
      <c r="C460" s="614"/>
      <c r="D460" s="614"/>
      <c r="E460" s="614"/>
      <c r="F460" s="614" t="s">
        <v>269</v>
      </c>
      <c r="G460" s="614"/>
      <c r="H460" s="614"/>
      <c r="I460" s="614"/>
      <c r="J460" s="614"/>
      <c r="K460" s="614" t="s">
        <v>270</v>
      </c>
      <c r="L460" s="614"/>
      <c r="M460" s="615"/>
    </row>
    <row r="461" spans="1:13" ht="18" customHeight="1">
      <c r="A461" s="638" t="s">
        <v>274</v>
      </c>
      <c r="B461" s="639"/>
      <c r="C461" s="639"/>
      <c r="D461" s="639"/>
      <c r="E461" s="639"/>
      <c r="F461" s="614" t="s">
        <v>272</v>
      </c>
      <c r="G461" s="614"/>
      <c r="H461" s="614"/>
      <c r="I461" s="614"/>
      <c r="J461" s="614"/>
      <c r="K461" s="614" t="s">
        <v>272</v>
      </c>
      <c r="L461" s="614"/>
      <c r="M461" s="615"/>
    </row>
    <row r="462" spans="1:13" ht="18" customHeight="1">
      <c r="A462" s="638" t="s">
        <v>275</v>
      </c>
      <c r="B462" s="639"/>
      <c r="C462" s="639"/>
      <c r="D462" s="639"/>
      <c r="E462" s="639"/>
      <c r="F462" s="677" t="s">
        <v>272</v>
      </c>
      <c r="G462" s="632"/>
      <c r="H462" s="632"/>
      <c r="I462" s="632"/>
      <c r="J462" s="632"/>
      <c r="K462" s="677" t="s">
        <v>272</v>
      </c>
      <c r="L462" s="632"/>
      <c r="M462" s="675"/>
    </row>
    <row r="463" spans="1:13" ht="18" customHeight="1">
      <c r="A463" s="643" t="s">
        <v>276</v>
      </c>
      <c r="B463" s="644"/>
      <c r="C463" s="644"/>
      <c r="D463" s="644"/>
      <c r="E463" s="645"/>
      <c r="F463" s="687" t="s">
        <v>272</v>
      </c>
      <c r="G463" s="688"/>
      <c r="H463" s="688"/>
      <c r="I463" s="688"/>
      <c r="J463" s="689"/>
      <c r="K463" s="687" t="s">
        <v>272</v>
      </c>
      <c r="L463" s="688"/>
      <c r="M463" s="690"/>
    </row>
    <row r="464" spans="1:13" ht="18" customHeight="1">
      <c r="A464" s="643" t="s">
        <v>277</v>
      </c>
      <c r="B464" s="644"/>
      <c r="C464" s="644"/>
      <c r="D464" s="644"/>
      <c r="E464" s="645"/>
      <c r="F464" s="687" t="s">
        <v>272</v>
      </c>
      <c r="G464" s="688"/>
      <c r="H464" s="688"/>
      <c r="I464" s="688"/>
      <c r="J464" s="689"/>
      <c r="K464" s="687" t="s">
        <v>272</v>
      </c>
      <c r="L464" s="688"/>
      <c r="M464" s="690"/>
    </row>
    <row r="465" spans="1:13" ht="18" customHeight="1">
      <c r="A465" s="613" t="s">
        <v>278</v>
      </c>
      <c r="B465" s="614"/>
      <c r="C465" s="614"/>
      <c r="D465" s="614"/>
      <c r="E465" s="614"/>
      <c r="F465" s="614"/>
      <c r="G465" s="614"/>
      <c r="H465" s="614"/>
      <c r="I465" s="614"/>
      <c r="J465" s="614"/>
      <c r="K465" s="614"/>
      <c r="L465" s="614"/>
      <c r="M465" s="615"/>
    </row>
    <row r="466" spans="1:13" ht="18" customHeight="1">
      <c r="A466" s="613" t="s">
        <v>268</v>
      </c>
      <c r="B466" s="614"/>
      <c r="C466" s="614"/>
      <c r="D466" s="614"/>
      <c r="E466" s="614"/>
      <c r="F466" s="614" t="s">
        <v>269</v>
      </c>
      <c r="G466" s="614"/>
      <c r="H466" s="614"/>
      <c r="I466" s="614"/>
      <c r="J466" s="614"/>
      <c r="K466" s="614" t="s">
        <v>270</v>
      </c>
      <c r="L466" s="614"/>
      <c r="M466" s="615"/>
    </row>
    <row r="467" spans="1:13" ht="18" customHeight="1">
      <c r="A467" s="616" t="s">
        <v>279</v>
      </c>
      <c r="B467" s="617"/>
      <c r="C467" s="617"/>
      <c r="D467" s="617"/>
      <c r="E467" s="617"/>
      <c r="F467" s="617"/>
      <c r="G467" s="677" t="s">
        <v>459</v>
      </c>
      <c r="H467" s="632"/>
      <c r="I467" s="632"/>
      <c r="J467" s="632"/>
      <c r="K467" s="632"/>
      <c r="L467" s="632"/>
      <c r="M467" s="675"/>
    </row>
    <row r="468" spans="1:13" ht="18" customHeight="1">
      <c r="A468" s="117" t="s">
        <v>280</v>
      </c>
      <c r="B468" s="620" t="s">
        <v>445</v>
      </c>
      <c r="C468" s="621"/>
      <c r="D468" s="621"/>
      <c r="E468" s="621"/>
      <c r="F468" s="621"/>
      <c r="G468" s="621"/>
      <c r="H468" s="621"/>
      <c r="I468" s="621"/>
      <c r="J468" s="621"/>
      <c r="K468" s="621"/>
      <c r="L468" s="621"/>
      <c r="M468" s="622"/>
    </row>
    <row r="469" spans="1:13" ht="18" customHeight="1">
      <c r="A469" s="117" t="s">
        <v>226</v>
      </c>
      <c r="B469" s="620" t="s">
        <v>438</v>
      </c>
      <c r="C469" s="621"/>
      <c r="D469" s="621"/>
      <c r="E469" s="621"/>
      <c r="F469" s="621"/>
      <c r="G469" s="621"/>
      <c r="H469" s="621"/>
      <c r="I469" s="621"/>
      <c r="J469" s="621"/>
      <c r="K469" s="621"/>
      <c r="L469" s="621"/>
      <c r="M469" s="622"/>
    </row>
    <row r="470" spans="1:13" ht="18" customHeight="1">
      <c r="A470" s="623" t="s">
        <v>443</v>
      </c>
      <c r="B470" s="624"/>
      <c r="C470" s="625"/>
      <c r="D470" s="632"/>
      <c r="E470" s="632"/>
      <c r="F470" s="632"/>
      <c r="G470" s="632"/>
      <c r="H470" s="632"/>
      <c r="I470" s="632"/>
      <c r="J470" s="614" t="s">
        <v>281</v>
      </c>
      <c r="K470" s="614"/>
      <c r="L470" s="614"/>
      <c r="M470" s="615"/>
    </row>
    <row r="471" spans="1:13" ht="18" customHeight="1">
      <c r="A471" s="626"/>
      <c r="B471" s="627"/>
      <c r="C471" s="628"/>
      <c r="D471" s="632"/>
      <c r="E471" s="632"/>
      <c r="F471" s="632"/>
      <c r="G471" s="632"/>
      <c r="H471" s="632"/>
      <c r="I471" s="632"/>
      <c r="J471" s="614"/>
      <c r="K471" s="614"/>
      <c r="L471" s="614"/>
      <c r="M471" s="615"/>
    </row>
    <row r="472" spans="1:13" ht="18" customHeight="1">
      <c r="A472" s="626"/>
      <c r="B472" s="627"/>
      <c r="C472" s="628"/>
      <c r="D472" s="632"/>
      <c r="E472" s="632"/>
      <c r="F472" s="632"/>
      <c r="G472" s="632"/>
      <c r="H472" s="632"/>
      <c r="I472" s="632"/>
      <c r="J472" s="614"/>
      <c r="K472" s="614"/>
      <c r="L472" s="614"/>
      <c r="M472" s="615"/>
    </row>
    <row r="473" spans="1:13" ht="18" customHeight="1">
      <c r="A473" s="629"/>
      <c r="B473" s="630"/>
      <c r="C473" s="631"/>
      <c r="D473" s="632"/>
      <c r="E473" s="632"/>
      <c r="F473" s="632"/>
      <c r="G473" s="632"/>
      <c r="H473" s="632"/>
      <c r="I473" s="632"/>
      <c r="J473" s="614"/>
      <c r="K473" s="614"/>
      <c r="L473" s="614"/>
      <c r="M473" s="615"/>
    </row>
    <row r="474" spans="1:13" ht="18" customHeight="1">
      <c r="A474" s="633" t="s">
        <v>282</v>
      </c>
      <c r="B474" s="634"/>
      <c r="C474" s="634"/>
      <c r="D474" s="634"/>
      <c r="E474" s="634"/>
      <c r="F474" s="634"/>
      <c r="G474" s="634"/>
      <c r="H474" s="635" t="s">
        <v>283</v>
      </c>
      <c r="I474" s="636"/>
      <c r="J474" s="636"/>
      <c r="K474" s="636"/>
      <c r="L474" s="636"/>
      <c r="M474" s="637"/>
    </row>
    <row r="475" spans="1:13" ht="18" customHeight="1">
      <c r="A475" s="133" t="s">
        <v>284</v>
      </c>
      <c r="B475" s="634" t="s">
        <v>130</v>
      </c>
      <c r="C475" s="634"/>
      <c r="D475" s="134" t="s">
        <v>284</v>
      </c>
      <c r="E475" s="135"/>
      <c r="F475" s="634" t="s">
        <v>130</v>
      </c>
      <c r="G475" s="634"/>
      <c r="H475" s="136"/>
      <c r="I475" s="136"/>
      <c r="J475" s="137" t="s">
        <v>285</v>
      </c>
      <c r="K475" s="136"/>
      <c r="L475" s="137" t="s">
        <v>130</v>
      </c>
      <c r="M475" s="138"/>
    </row>
    <row r="476" spans="1:13" ht="18" customHeight="1">
      <c r="A476" s="139" t="s">
        <v>286</v>
      </c>
      <c r="B476" s="609" t="s">
        <v>287</v>
      </c>
      <c r="C476" s="609"/>
      <c r="D476" s="609" t="s">
        <v>288</v>
      </c>
      <c r="E476" s="609"/>
      <c r="F476" s="609" t="s">
        <v>289</v>
      </c>
      <c r="G476" s="609"/>
      <c r="H476" s="136"/>
      <c r="I476" s="136"/>
      <c r="J476" s="610">
        <v>3</v>
      </c>
      <c r="K476" s="611"/>
      <c r="L476" s="135" t="s">
        <v>272</v>
      </c>
      <c r="M476" s="138"/>
    </row>
    <row r="477" spans="1:13" ht="18" customHeight="1">
      <c r="A477" s="139" t="s">
        <v>290</v>
      </c>
      <c r="B477" s="609" t="s">
        <v>291</v>
      </c>
      <c r="C477" s="609"/>
      <c r="D477" s="609" t="s">
        <v>292</v>
      </c>
      <c r="E477" s="609"/>
      <c r="F477" s="609" t="s">
        <v>293</v>
      </c>
      <c r="G477" s="609"/>
      <c r="H477" s="136"/>
      <c r="I477" s="136"/>
      <c r="J477" s="610">
        <v>2</v>
      </c>
      <c r="K477" s="611"/>
      <c r="L477" s="135" t="s">
        <v>294</v>
      </c>
      <c r="M477" s="138"/>
    </row>
    <row r="478" spans="1:13" ht="18" customHeight="1">
      <c r="A478" s="139" t="s">
        <v>295</v>
      </c>
      <c r="B478" s="609" t="s">
        <v>296</v>
      </c>
      <c r="C478" s="609"/>
      <c r="D478" s="609" t="s">
        <v>297</v>
      </c>
      <c r="E478" s="609"/>
      <c r="F478" s="609" t="s">
        <v>298</v>
      </c>
      <c r="G478" s="609"/>
      <c r="H478" s="136"/>
      <c r="I478" s="136"/>
      <c r="J478" s="610">
        <v>1</v>
      </c>
      <c r="K478" s="611"/>
      <c r="L478" s="135" t="s">
        <v>299</v>
      </c>
      <c r="M478" s="138"/>
    </row>
    <row r="479" spans="1:13" ht="18" customHeight="1" thickBot="1">
      <c r="A479" s="140" t="s">
        <v>300</v>
      </c>
      <c r="B479" s="612" t="s">
        <v>301</v>
      </c>
      <c r="C479" s="612"/>
      <c r="D479" s="612" t="s">
        <v>302</v>
      </c>
      <c r="E479" s="612"/>
      <c r="F479" s="612" t="s">
        <v>303</v>
      </c>
      <c r="G479" s="612"/>
      <c r="H479" s="141"/>
      <c r="I479" s="141"/>
      <c r="J479" s="141"/>
      <c r="K479" s="141"/>
      <c r="L479" s="141"/>
      <c r="M479" s="142"/>
    </row>
    <row r="480" spans="1:13" ht="18" customHeight="1" thickBot="1"/>
    <row r="481" spans="1:13" ht="18" customHeight="1">
      <c r="A481" s="105"/>
      <c r="B481" s="647" t="s">
        <v>227</v>
      </c>
      <c r="C481" s="647"/>
      <c r="D481" s="647"/>
      <c r="E481" s="647"/>
      <c r="F481" s="647"/>
      <c r="G481" s="647"/>
      <c r="H481" s="647"/>
      <c r="I481" s="656"/>
      <c r="J481" s="646" t="s">
        <v>228</v>
      </c>
      <c r="K481" s="647"/>
      <c r="L481" s="647"/>
      <c r="M481" s="648"/>
    </row>
    <row r="482" spans="1:13" ht="18" customHeight="1">
      <c r="A482" s="649" t="s">
        <v>229</v>
      </c>
      <c r="B482" s="650"/>
      <c r="C482" s="650"/>
      <c r="D482" s="650"/>
      <c r="E482" s="650"/>
      <c r="F482" s="650"/>
      <c r="G482" s="650"/>
      <c r="H482" s="650"/>
      <c r="I482" s="650"/>
      <c r="J482" s="650"/>
      <c r="K482" s="650"/>
      <c r="L482" s="650"/>
      <c r="M482" s="651"/>
    </row>
    <row r="483" spans="1:13" ht="18" customHeight="1">
      <c r="A483" s="106"/>
      <c r="B483" s="652" t="s">
        <v>230</v>
      </c>
      <c r="C483" s="652"/>
      <c r="D483" s="652"/>
      <c r="E483" s="653"/>
      <c r="F483" s="107" t="s">
        <v>231</v>
      </c>
      <c r="G483" s="107"/>
      <c r="H483" s="640" t="s">
        <v>232</v>
      </c>
      <c r="I483" s="641"/>
      <c r="J483" s="642"/>
      <c r="K483" s="109" t="s">
        <v>233</v>
      </c>
      <c r="L483" s="110"/>
      <c r="M483" s="111"/>
    </row>
    <row r="484" spans="1:13" ht="18" customHeight="1">
      <c r="A484" s="654" t="s">
        <v>439</v>
      </c>
      <c r="B484" s="641"/>
      <c r="C484" s="641"/>
      <c r="D484" s="641"/>
      <c r="E484" s="641"/>
      <c r="F484" s="641"/>
      <c r="G484" s="641"/>
      <c r="H484" s="641"/>
      <c r="I484" s="641"/>
      <c r="J484" s="641"/>
      <c r="K484" s="641"/>
      <c r="L484" s="641"/>
      <c r="M484" s="655"/>
    </row>
    <row r="485" spans="1:13" ht="18" customHeight="1">
      <c r="A485" s="643" t="s">
        <v>234</v>
      </c>
      <c r="B485" s="644"/>
      <c r="C485" s="644"/>
      <c r="D485" s="644"/>
      <c r="E485" s="644"/>
      <c r="F485" s="644"/>
      <c r="G485" s="644"/>
      <c r="H485" s="644"/>
      <c r="I485" s="644"/>
      <c r="J485" s="644"/>
      <c r="K485" s="644"/>
      <c r="L485" s="644"/>
      <c r="M485" s="666"/>
    </row>
    <row r="486" spans="1:13" ht="18" customHeight="1">
      <c r="A486" s="638" t="s">
        <v>235</v>
      </c>
      <c r="B486" s="639"/>
      <c r="C486" s="659" t="s">
        <v>165</v>
      </c>
      <c r="D486" s="660"/>
      <c r="E486" s="660"/>
      <c r="F486" s="660"/>
      <c r="G486" s="661"/>
      <c r="H486" s="112" t="s">
        <v>236</v>
      </c>
      <c r="I486" s="113"/>
      <c r="J486" s="657">
        <v>11</v>
      </c>
      <c r="K486" s="657"/>
      <c r="L486" s="657"/>
      <c r="M486" s="658"/>
    </row>
    <row r="487" spans="1:13" ht="18" customHeight="1">
      <c r="A487" s="638" t="s">
        <v>237</v>
      </c>
      <c r="B487" s="639"/>
      <c r="C487" s="659" t="s">
        <v>139</v>
      </c>
      <c r="D487" s="660"/>
      <c r="E487" s="660"/>
      <c r="F487" s="660"/>
      <c r="G487" s="661"/>
      <c r="H487" s="112" t="s">
        <v>238</v>
      </c>
      <c r="I487" s="113"/>
      <c r="J487" s="663">
        <v>1387</v>
      </c>
      <c r="K487" s="663"/>
      <c r="L487" s="663"/>
      <c r="M487" s="664"/>
    </row>
    <row r="488" spans="1:13" ht="18" customHeight="1">
      <c r="A488" s="638" t="s">
        <v>239</v>
      </c>
      <c r="B488" s="639"/>
      <c r="C488" s="665" t="s">
        <v>66</v>
      </c>
      <c r="D488" s="660"/>
      <c r="E488" s="660"/>
      <c r="F488" s="660"/>
      <c r="G488" s="661"/>
      <c r="H488" s="112" t="s">
        <v>240</v>
      </c>
      <c r="I488" s="113"/>
      <c r="J488" s="657">
        <v>8059598579</v>
      </c>
      <c r="K488" s="657"/>
      <c r="L488" s="657"/>
      <c r="M488" s="658"/>
    </row>
    <row r="489" spans="1:13" ht="18" customHeight="1">
      <c r="A489" s="638" t="s">
        <v>241</v>
      </c>
      <c r="B489" s="639"/>
      <c r="C489" s="659" t="s">
        <v>389</v>
      </c>
      <c r="D489" s="660"/>
      <c r="E489" s="660"/>
      <c r="F489" s="660"/>
      <c r="G489" s="670"/>
      <c r="H489" s="616" t="s">
        <v>195</v>
      </c>
      <c r="I489" s="617"/>
      <c r="J489" s="657" t="s">
        <v>390</v>
      </c>
      <c r="K489" s="657"/>
      <c r="L489" s="657"/>
      <c r="M489" s="658"/>
    </row>
    <row r="490" spans="1:13" ht="18" customHeight="1">
      <c r="A490" s="613" t="s">
        <v>242</v>
      </c>
      <c r="B490" s="614"/>
      <c r="C490" s="614"/>
      <c r="D490" s="614"/>
      <c r="E490" s="614"/>
      <c r="F490" s="614"/>
      <c r="G490" s="614"/>
      <c r="H490" s="614"/>
      <c r="I490" s="614"/>
      <c r="J490" s="614"/>
      <c r="K490" s="614"/>
      <c r="L490" s="614"/>
      <c r="M490" s="615"/>
    </row>
    <row r="491" spans="1:13" ht="18" customHeight="1">
      <c r="A491" s="671" t="s">
        <v>243</v>
      </c>
      <c r="B491" s="614" t="s">
        <v>244</v>
      </c>
      <c r="C491" s="614"/>
      <c r="D491" s="614"/>
      <c r="E491" s="614"/>
      <c r="F491" s="614"/>
      <c r="G491" s="614"/>
      <c r="H491" s="614" t="s">
        <v>245</v>
      </c>
      <c r="I491" s="614"/>
      <c r="J491" s="614"/>
      <c r="K491" s="614"/>
      <c r="L491" s="614"/>
      <c r="M491" s="615"/>
    </row>
    <row r="492" spans="1:13" ht="30">
      <c r="A492" s="671"/>
      <c r="B492" s="114" t="s">
        <v>246</v>
      </c>
      <c r="C492" s="114" t="s">
        <v>247</v>
      </c>
      <c r="D492" s="114" t="s">
        <v>248</v>
      </c>
      <c r="E492" s="114" t="s">
        <v>249</v>
      </c>
      <c r="F492" s="114">
        <v>100</v>
      </c>
      <c r="G492" s="115" t="s">
        <v>187</v>
      </c>
      <c r="H492" s="114" t="s">
        <v>250</v>
      </c>
      <c r="I492" s="114" t="s">
        <v>247</v>
      </c>
      <c r="J492" s="114" t="s">
        <v>248</v>
      </c>
      <c r="K492" s="114" t="s">
        <v>251</v>
      </c>
      <c r="L492" s="114">
        <v>100</v>
      </c>
      <c r="M492" s="116" t="s">
        <v>187</v>
      </c>
    </row>
    <row r="493" spans="1:13" ht="18" customHeight="1">
      <c r="A493" s="117" t="s">
        <v>123</v>
      </c>
      <c r="B493" s="370">
        <v>9.25</v>
      </c>
      <c r="C493" s="390">
        <v>5</v>
      </c>
      <c r="D493" s="391">
        <v>5</v>
      </c>
      <c r="E493" s="391">
        <v>70.5</v>
      </c>
      <c r="F493" s="366">
        <f t="shared" ref="F493" si="91">B493+C493+D493+E493</f>
        <v>89.75</v>
      </c>
      <c r="G493" s="367" t="str">
        <f t="shared" ref="G493:G495" si="92">IF(F493&gt;=91,"A1",IF(F493&gt;=81,"A2",IF(F493&gt;=71,"B1",IF(F493&gt;=61,"B2",IF(F493&gt;=51,"C1",IF(F493&gt;=41,"C2",IF(F493&gt;=33,"D","E")))))))</f>
        <v>A2</v>
      </c>
      <c r="H493" s="369">
        <v>9.75</v>
      </c>
      <c r="I493" s="370">
        <v>5</v>
      </c>
      <c r="J493" s="370">
        <v>5</v>
      </c>
      <c r="K493" s="371">
        <v>76</v>
      </c>
      <c r="L493" s="372">
        <f t="shared" ref="L493" si="93">SUM(H493:K493)</f>
        <v>95.75</v>
      </c>
      <c r="M493" s="370" t="str">
        <f t="shared" ref="M493:M495" si="94">IF(L493&gt;=91,"A1",IF(L493&gt;=81,"A2",IF(L493&gt;=71,"B1",IF(L493&gt;=61,"B2",IF(L493&gt;=51,"C1",IF(L493&gt;=41,"C2",IF(L493&gt;=33,"D","E")))))))</f>
        <v>A1</v>
      </c>
    </row>
    <row r="494" spans="1:13" ht="18" customHeight="1">
      <c r="A494" s="117" t="s">
        <v>124</v>
      </c>
      <c r="B494" s="370">
        <v>10</v>
      </c>
      <c r="C494" s="370">
        <v>5</v>
      </c>
      <c r="D494" s="370">
        <v>5</v>
      </c>
      <c r="E494" s="370">
        <v>72.5</v>
      </c>
      <c r="F494" s="372">
        <f t="shared" ref="F494:F495" si="95">(B494+C494+D494+E494)</f>
        <v>92.5</v>
      </c>
      <c r="G494" s="370" t="str">
        <f t="shared" si="92"/>
        <v>A1</v>
      </c>
      <c r="H494" s="377">
        <v>9.5</v>
      </c>
      <c r="I494" s="370">
        <v>5</v>
      </c>
      <c r="J494" s="370">
        <v>5</v>
      </c>
      <c r="K494" s="370">
        <v>77.5</v>
      </c>
      <c r="L494" s="374">
        <f t="shared" ref="L494:L495" si="96">SUM(H494:K494)</f>
        <v>97</v>
      </c>
      <c r="M494" s="375" t="str">
        <f t="shared" si="94"/>
        <v>A1</v>
      </c>
    </row>
    <row r="495" spans="1:13" ht="18" customHeight="1">
      <c r="A495" s="117" t="s">
        <v>252</v>
      </c>
      <c r="B495" s="370">
        <v>9</v>
      </c>
      <c r="C495" s="370">
        <v>5</v>
      </c>
      <c r="D495" s="370">
        <v>5</v>
      </c>
      <c r="E495" s="370">
        <v>75.5</v>
      </c>
      <c r="F495" s="370">
        <f t="shared" si="95"/>
        <v>94.5</v>
      </c>
      <c r="G495" s="370" t="str">
        <f t="shared" si="92"/>
        <v>A1</v>
      </c>
      <c r="H495" s="369">
        <v>7.25</v>
      </c>
      <c r="I495" s="370">
        <v>5</v>
      </c>
      <c r="J495" s="370">
        <v>5</v>
      </c>
      <c r="K495" s="370">
        <v>74.5</v>
      </c>
      <c r="L495" s="374">
        <f t="shared" si="96"/>
        <v>91.75</v>
      </c>
      <c r="M495" s="375" t="str">
        <f t="shared" si="94"/>
        <v>A1</v>
      </c>
    </row>
    <row r="496" spans="1:13" ht="18" customHeight="1">
      <c r="A496" s="117" t="s">
        <v>126</v>
      </c>
      <c r="B496" s="370">
        <v>9.75</v>
      </c>
      <c r="C496" s="370" t="s">
        <v>325</v>
      </c>
      <c r="D496" s="370">
        <v>5</v>
      </c>
      <c r="E496" s="370">
        <v>75.5</v>
      </c>
      <c r="F496" s="370">
        <f t="shared" ref="F496" si="97">(B496+C496+D496+E496)</f>
        <v>95.25</v>
      </c>
      <c r="G496" s="370" t="str">
        <f t="shared" ref="G496" si="98">IF(F496&gt;=91,"A1",IF(F496&gt;=81,"A2",IF(F496&gt;=71,"B1",IF(F496&gt;=61,"B2",IF(F496&gt;=51,"C1",IF(F496&gt;=41,"C2",IF(F496&gt;=33,"D","E")))))))</f>
        <v>A1</v>
      </c>
      <c r="H496" s="122">
        <v>9.75</v>
      </c>
      <c r="I496" s="403">
        <v>4.5</v>
      </c>
      <c r="J496" s="378">
        <v>5</v>
      </c>
      <c r="K496" s="332">
        <v>77</v>
      </c>
      <c r="L496" s="374">
        <f t="shared" ref="L496" si="99">SUM(H496:K496)</f>
        <v>96.25</v>
      </c>
      <c r="M496" s="374" t="str">
        <f t="shared" ref="M496" si="100">IF(L496&gt;=91,"A1",IF(L496&gt;=81,"A2",IF(L496&gt;=71,"B1",IF(L496&gt;=61,"B2",IF(L496&gt;=51,"C1",IF(L496&gt;=41,"C2",IF(L496&gt;=33,"D","E")))))))</f>
        <v>A1</v>
      </c>
    </row>
    <row r="497" spans="1:13" ht="18" customHeight="1">
      <c r="A497" s="117" t="s">
        <v>127</v>
      </c>
      <c r="B497" s="370"/>
      <c r="C497" s="370"/>
      <c r="D497" s="370"/>
      <c r="E497" s="124"/>
      <c r="F497" s="393">
        <v>49</v>
      </c>
      <c r="G497" s="370"/>
      <c r="H497" s="370"/>
      <c r="I497" s="370"/>
      <c r="J497" s="370"/>
      <c r="K497" s="370"/>
      <c r="L497" s="370">
        <v>49.5</v>
      </c>
      <c r="M497" s="380"/>
    </row>
    <row r="498" spans="1:13" ht="18" customHeight="1">
      <c r="A498" s="117" t="s">
        <v>253</v>
      </c>
      <c r="B498" s="370"/>
      <c r="C498" s="370"/>
      <c r="D498" s="370"/>
      <c r="E498" s="381"/>
      <c r="F498" s="370">
        <v>49</v>
      </c>
      <c r="G498" s="370"/>
      <c r="H498" s="370"/>
      <c r="I498" s="370"/>
      <c r="J498" s="370"/>
      <c r="K498" s="381"/>
      <c r="L498" s="370">
        <v>48.5</v>
      </c>
      <c r="M498" s="380"/>
    </row>
    <row r="499" spans="1:13" ht="18" customHeight="1">
      <c r="A499" s="117" t="s">
        <v>254</v>
      </c>
      <c r="B499" s="370"/>
      <c r="C499" s="370"/>
      <c r="D499" s="370"/>
      <c r="E499" s="370"/>
      <c r="F499" s="370">
        <v>48</v>
      </c>
      <c r="G499" s="370"/>
      <c r="H499" s="370"/>
      <c r="I499" s="370"/>
      <c r="J499" s="370"/>
      <c r="K499" s="370"/>
      <c r="L499" s="370">
        <v>47</v>
      </c>
      <c r="M499" s="380"/>
    </row>
    <row r="500" spans="1:13" ht="26.25">
      <c r="A500" s="326" t="s">
        <v>255</v>
      </c>
      <c r="B500" s="326"/>
      <c r="C500" s="327" t="s">
        <v>256</v>
      </c>
      <c r="D500" s="383">
        <f>(F493+F494+F495+F496+F497)</f>
        <v>421</v>
      </c>
      <c r="E500" s="127"/>
      <c r="F500" s="327" t="s">
        <v>257</v>
      </c>
      <c r="G500" s="383">
        <f>(D500/450)*100</f>
        <v>93.555555555555557</v>
      </c>
      <c r="H500" s="127"/>
      <c r="I500" s="128"/>
      <c r="J500" s="672" t="s">
        <v>258</v>
      </c>
      <c r="K500" s="672"/>
      <c r="L500" s="618" t="str">
        <f>IF(G500&gt;=91,"A1",IF(G500&gt;=81,"A2",IF(G500&gt;=71,"B1",IF(G500&gt;=61,"B2",IF(G500&gt;=51,"C1",IF(G500&gt;=41,"C2",IF(G500&gt;=33,"D","E")))))))</f>
        <v>A1</v>
      </c>
      <c r="M500" s="618" t="str">
        <f t="shared" ref="M500:M501" si="101">IF(K500&gt;=91,"A1",IF(K500&gt;=81,"A2",IF(K500&gt;=71,"B1",IF(K500&gt;=61,"B2",IF(K500&gt;=51,"C1",IF(K500&gt;=41,"C2",IF(K500&gt;=33,"D","E")))))))</f>
        <v>E</v>
      </c>
    </row>
    <row r="501" spans="1:13" ht="26.25">
      <c r="A501" s="129" t="s">
        <v>259</v>
      </c>
      <c r="B501" s="326"/>
      <c r="C501" s="327" t="s">
        <v>260</v>
      </c>
      <c r="D501" s="396">
        <f>(L493+L494+L495+L496+L497)</f>
        <v>430.25</v>
      </c>
      <c r="E501" s="127"/>
      <c r="F501" s="327" t="s">
        <v>261</v>
      </c>
      <c r="G501" s="383">
        <f>D501/450*100</f>
        <v>95.611111111111114</v>
      </c>
      <c r="H501" s="130"/>
      <c r="I501" s="131"/>
      <c r="J501" s="672" t="s">
        <v>262</v>
      </c>
      <c r="K501" s="672"/>
      <c r="L501" s="618" t="str">
        <f>IF(G501&gt;=91,"A1",IF(G501&gt;=81,"A2",IF(G501&gt;=71,"B1",IF(G501&gt;=61,"B2",IF(G501&gt;=51,"C1",IF(G501&gt;=41,"C2",IF(G501&gt;=33,"D","E")))))))</f>
        <v>A1</v>
      </c>
      <c r="M501" s="618" t="str">
        <f t="shared" si="101"/>
        <v>E</v>
      </c>
    </row>
    <row r="502" spans="1:13" ht="18" customHeight="1">
      <c r="A502" s="328" t="s">
        <v>263</v>
      </c>
      <c r="B502" s="328"/>
      <c r="C502" s="322"/>
      <c r="D502" s="400">
        <f>(D500+D501)</f>
        <v>851.25</v>
      </c>
      <c r="E502" s="385"/>
      <c r="F502" s="328" t="s">
        <v>264</v>
      </c>
      <c r="G502" s="328"/>
      <c r="H502" s="328"/>
      <c r="I502" s="384">
        <f>(D502/900)*100</f>
        <v>94.583333333333329</v>
      </c>
      <c r="J502" s="673" t="s">
        <v>265</v>
      </c>
      <c r="K502" s="674"/>
      <c r="L502" s="673" t="str">
        <f>IF(I502&gt;=91,"A1",IF(I502&gt;=81,"A2",IF(I502&gt;=71,"B1",IF(I502&gt;=61,"B2",IF(I502&gt;=51,"C1",IF(I502&gt;=41,"C2",IF(I502&gt;=33,"D","E")))))))</f>
        <v>A1</v>
      </c>
      <c r="M502" s="674"/>
    </row>
    <row r="503" spans="1:13" ht="18" customHeight="1">
      <c r="A503" s="667" t="s">
        <v>266</v>
      </c>
      <c r="B503" s="668"/>
      <c r="C503" s="668"/>
      <c r="D503" s="668"/>
      <c r="E503" s="668"/>
      <c r="F503" s="668"/>
      <c r="G503" s="668"/>
      <c r="H503" s="668"/>
      <c r="I503" s="668"/>
      <c r="J503" s="668"/>
      <c r="K503" s="668"/>
      <c r="L503" s="668"/>
      <c r="M503" s="669"/>
    </row>
    <row r="504" spans="1:13" ht="18" customHeight="1">
      <c r="A504" s="613" t="s">
        <v>267</v>
      </c>
      <c r="B504" s="614"/>
      <c r="C504" s="614"/>
      <c r="D504" s="614"/>
      <c r="E504" s="614"/>
      <c r="F504" s="614"/>
      <c r="G504" s="614"/>
      <c r="H504" s="614"/>
      <c r="I504" s="614"/>
      <c r="J504" s="614"/>
      <c r="K504" s="614"/>
      <c r="L504" s="614"/>
      <c r="M504" s="615"/>
    </row>
    <row r="505" spans="1:13" ht="18" customHeight="1">
      <c r="A505" s="613" t="s">
        <v>268</v>
      </c>
      <c r="B505" s="614"/>
      <c r="C505" s="614"/>
      <c r="D505" s="614"/>
      <c r="E505" s="614"/>
      <c r="F505" s="614" t="s">
        <v>269</v>
      </c>
      <c r="G505" s="614"/>
      <c r="H505" s="614"/>
      <c r="I505" s="614"/>
      <c r="J505" s="614"/>
      <c r="K505" s="614" t="s">
        <v>270</v>
      </c>
      <c r="L505" s="614"/>
      <c r="M505" s="615"/>
    </row>
    <row r="506" spans="1:13" ht="18" customHeight="1">
      <c r="A506" s="616" t="s">
        <v>271</v>
      </c>
      <c r="B506" s="617"/>
      <c r="C506" s="617"/>
      <c r="D506" s="617"/>
      <c r="E506" s="617"/>
      <c r="F506" s="632" t="s">
        <v>272</v>
      </c>
      <c r="G506" s="632"/>
      <c r="H506" s="632"/>
      <c r="I506" s="632"/>
      <c r="J506" s="632"/>
      <c r="K506" s="632" t="s">
        <v>272</v>
      </c>
      <c r="L506" s="632"/>
      <c r="M506" s="675"/>
    </row>
    <row r="507" spans="1:13" ht="18" customHeight="1">
      <c r="A507" s="613" t="s">
        <v>273</v>
      </c>
      <c r="B507" s="614"/>
      <c r="C507" s="614"/>
      <c r="D507" s="614"/>
      <c r="E507" s="614"/>
      <c r="F507" s="614"/>
      <c r="G507" s="614"/>
      <c r="H507" s="614"/>
      <c r="I507" s="614"/>
      <c r="J507" s="614"/>
      <c r="K507" s="614"/>
      <c r="L507" s="614"/>
      <c r="M507" s="615"/>
    </row>
    <row r="508" spans="1:13" ht="18" customHeight="1">
      <c r="A508" s="613" t="s">
        <v>268</v>
      </c>
      <c r="B508" s="614"/>
      <c r="C508" s="614"/>
      <c r="D508" s="614"/>
      <c r="E508" s="614"/>
      <c r="F508" s="614" t="s">
        <v>269</v>
      </c>
      <c r="G508" s="614"/>
      <c r="H508" s="614"/>
      <c r="I508" s="614"/>
      <c r="J508" s="614"/>
      <c r="K508" s="614" t="s">
        <v>270</v>
      </c>
      <c r="L508" s="614"/>
      <c r="M508" s="615"/>
    </row>
    <row r="509" spans="1:13" ht="18" customHeight="1">
      <c r="A509" s="638" t="s">
        <v>274</v>
      </c>
      <c r="B509" s="639"/>
      <c r="C509" s="639"/>
      <c r="D509" s="639"/>
      <c r="E509" s="639"/>
      <c r="F509" s="614" t="s">
        <v>272</v>
      </c>
      <c r="G509" s="614"/>
      <c r="H509" s="614"/>
      <c r="I509" s="614"/>
      <c r="J509" s="614"/>
      <c r="K509" s="614" t="s">
        <v>272</v>
      </c>
      <c r="L509" s="614"/>
      <c r="M509" s="615"/>
    </row>
    <row r="510" spans="1:13" ht="18" customHeight="1">
      <c r="A510" s="638" t="s">
        <v>275</v>
      </c>
      <c r="B510" s="639"/>
      <c r="C510" s="639"/>
      <c r="D510" s="639"/>
      <c r="E510" s="639"/>
      <c r="F510" s="618" t="s">
        <v>272</v>
      </c>
      <c r="G510" s="618"/>
      <c r="H510" s="618"/>
      <c r="I510" s="618"/>
      <c r="J510" s="618"/>
      <c r="K510" s="618" t="s">
        <v>272</v>
      </c>
      <c r="L510" s="618"/>
      <c r="M510" s="619"/>
    </row>
    <row r="511" spans="1:13" ht="18" customHeight="1">
      <c r="A511" s="643" t="s">
        <v>276</v>
      </c>
      <c r="B511" s="644"/>
      <c r="C511" s="644"/>
      <c r="D511" s="644"/>
      <c r="E511" s="645"/>
      <c r="F511" s="620" t="s">
        <v>272</v>
      </c>
      <c r="G511" s="621"/>
      <c r="H511" s="621"/>
      <c r="I511" s="621"/>
      <c r="J511" s="676"/>
      <c r="K511" s="620" t="s">
        <v>272</v>
      </c>
      <c r="L511" s="621"/>
      <c r="M511" s="622"/>
    </row>
    <row r="512" spans="1:13" ht="18" customHeight="1">
      <c r="A512" s="643" t="s">
        <v>277</v>
      </c>
      <c r="B512" s="644"/>
      <c r="C512" s="644"/>
      <c r="D512" s="644"/>
      <c r="E512" s="645"/>
      <c r="F512" s="620" t="s">
        <v>272</v>
      </c>
      <c r="G512" s="621"/>
      <c r="H512" s="621"/>
      <c r="I512" s="621"/>
      <c r="J512" s="676"/>
      <c r="K512" s="620" t="s">
        <v>272</v>
      </c>
      <c r="L512" s="621"/>
      <c r="M512" s="622"/>
    </row>
    <row r="513" spans="1:13" ht="18" customHeight="1">
      <c r="A513" s="613" t="s">
        <v>278</v>
      </c>
      <c r="B513" s="614"/>
      <c r="C513" s="614"/>
      <c r="D513" s="614"/>
      <c r="E513" s="614"/>
      <c r="F513" s="614"/>
      <c r="G513" s="614"/>
      <c r="H513" s="614"/>
      <c r="I513" s="614"/>
      <c r="J513" s="614"/>
      <c r="K513" s="614"/>
      <c r="L513" s="614"/>
      <c r="M513" s="615"/>
    </row>
    <row r="514" spans="1:13" ht="18" customHeight="1">
      <c r="A514" s="613" t="s">
        <v>268</v>
      </c>
      <c r="B514" s="614"/>
      <c r="C514" s="614"/>
      <c r="D514" s="614"/>
      <c r="E514" s="614"/>
      <c r="F514" s="614" t="s">
        <v>269</v>
      </c>
      <c r="G514" s="614"/>
      <c r="H514" s="614"/>
      <c r="I514" s="614"/>
      <c r="J514" s="614"/>
      <c r="K514" s="614" t="s">
        <v>270</v>
      </c>
      <c r="L514" s="614"/>
      <c r="M514" s="615"/>
    </row>
    <row r="515" spans="1:13" ht="18" customHeight="1">
      <c r="A515" s="616" t="s">
        <v>279</v>
      </c>
      <c r="B515" s="617"/>
      <c r="C515" s="617"/>
      <c r="D515" s="617"/>
      <c r="E515" s="617"/>
      <c r="F515" s="617"/>
      <c r="G515" s="618" t="s">
        <v>460</v>
      </c>
      <c r="H515" s="618"/>
      <c r="I515" s="618"/>
      <c r="J515" s="618"/>
      <c r="K515" s="618"/>
      <c r="L515" s="618"/>
      <c r="M515" s="619"/>
    </row>
    <row r="516" spans="1:13" ht="18" customHeight="1">
      <c r="A516" s="325" t="s">
        <v>280</v>
      </c>
      <c r="B516" s="620" t="s">
        <v>166</v>
      </c>
      <c r="C516" s="621"/>
      <c r="D516" s="621"/>
      <c r="E516" s="621"/>
      <c r="F516" s="621"/>
      <c r="G516" s="621"/>
      <c r="H516" s="621"/>
      <c r="I516" s="621"/>
      <c r="J516" s="621"/>
      <c r="K516" s="621"/>
      <c r="L516" s="621"/>
      <c r="M516" s="622"/>
    </row>
    <row r="517" spans="1:13" ht="18" customHeight="1">
      <c r="A517" s="117" t="s">
        <v>226</v>
      </c>
      <c r="B517" s="620" t="s">
        <v>438</v>
      </c>
      <c r="C517" s="621"/>
      <c r="D517" s="621"/>
      <c r="E517" s="621"/>
      <c r="F517" s="621"/>
      <c r="G517" s="621"/>
      <c r="H517" s="621"/>
      <c r="I517" s="621"/>
      <c r="J517" s="621"/>
      <c r="K517" s="621"/>
      <c r="L517" s="621"/>
      <c r="M517" s="622"/>
    </row>
    <row r="518" spans="1:13" ht="18" customHeight="1">
      <c r="A518" s="623" t="s">
        <v>443</v>
      </c>
      <c r="B518" s="624"/>
      <c r="C518" s="625"/>
      <c r="D518" s="632"/>
      <c r="E518" s="632"/>
      <c r="F518" s="632"/>
      <c r="G518" s="632"/>
      <c r="H518" s="632"/>
      <c r="I518" s="632"/>
      <c r="J518" s="614" t="s">
        <v>281</v>
      </c>
      <c r="K518" s="614"/>
      <c r="L518" s="614"/>
      <c r="M518" s="615"/>
    </row>
    <row r="519" spans="1:13" ht="18" customHeight="1">
      <c r="A519" s="626"/>
      <c r="B519" s="627"/>
      <c r="C519" s="628"/>
      <c r="D519" s="632"/>
      <c r="E519" s="632"/>
      <c r="F519" s="632"/>
      <c r="G519" s="632"/>
      <c r="H519" s="632"/>
      <c r="I519" s="632"/>
      <c r="J519" s="614"/>
      <c r="K519" s="614"/>
      <c r="L519" s="614"/>
      <c r="M519" s="615"/>
    </row>
    <row r="520" spans="1:13" ht="18" customHeight="1">
      <c r="A520" s="626"/>
      <c r="B520" s="627"/>
      <c r="C520" s="628"/>
      <c r="D520" s="632"/>
      <c r="E520" s="632"/>
      <c r="F520" s="632"/>
      <c r="G520" s="632"/>
      <c r="H520" s="632"/>
      <c r="I520" s="632"/>
      <c r="J520" s="614"/>
      <c r="K520" s="614"/>
      <c r="L520" s="614"/>
      <c r="M520" s="615"/>
    </row>
    <row r="521" spans="1:13" ht="18" customHeight="1">
      <c r="A521" s="629"/>
      <c r="B521" s="630"/>
      <c r="C521" s="631"/>
      <c r="D521" s="632"/>
      <c r="E521" s="632"/>
      <c r="F521" s="632"/>
      <c r="G521" s="632"/>
      <c r="H521" s="632"/>
      <c r="I521" s="632"/>
      <c r="J521" s="614"/>
      <c r="K521" s="614"/>
      <c r="L521" s="614"/>
      <c r="M521" s="615"/>
    </row>
    <row r="522" spans="1:13" ht="18" customHeight="1">
      <c r="A522" s="633" t="s">
        <v>282</v>
      </c>
      <c r="B522" s="634"/>
      <c r="C522" s="634"/>
      <c r="D522" s="634"/>
      <c r="E522" s="634"/>
      <c r="F522" s="634"/>
      <c r="G522" s="634"/>
      <c r="H522" s="635" t="s">
        <v>283</v>
      </c>
      <c r="I522" s="636"/>
      <c r="J522" s="636"/>
      <c r="K522" s="636"/>
      <c r="L522" s="636"/>
      <c r="M522" s="637"/>
    </row>
    <row r="523" spans="1:13" ht="18" customHeight="1">
      <c r="A523" s="133" t="s">
        <v>284</v>
      </c>
      <c r="B523" s="634" t="s">
        <v>130</v>
      </c>
      <c r="C523" s="634"/>
      <c r="D523" s="134" t="s">
        <v>284</v>
      </c>
      <c r="E523" s="135"/>
      <c r="F523" s="634" t="s">
        <v>130</v>
      </c>
      <c r="G523" s="634"/>
      <c r="H523" s="136"/>
      <c r="I523" s="136"/>
      <c r="J523" s="137" t="s">
        <v>285</v>
      </c>
      <c r="K523" s="136"/>
      <c r="L523" s="137" t="s">
        <v>130</v>
      </c>
      <c r="M523" s="138"/>
    </row>
    <row r="524" spans="1:13" ht="18" customHeight="1">
      <c r="A524" s="139" t="s">
        <v>286</v>
      </c>
      <c r="B524" s="609" t="s">
        <v>287</v>
      </c>
      <c r="C524" s="609"/>
      <c r="D524" s="609" t="s">
        <v>288</v>
      </c>
      <c r="E524" s="609"/>
      <c r="F524" s="609" t="s">
        <v>289</v>
      </c>
      <c r="G524" s="609"/>
      <c r="H524" s="136"/>
      <c r="I524" s="136"/>
      <c r="J524" s="610">
        <v>3</v>
      </c>
      <c r="K524" s="611"/>
      <c r="L524" s="135" t="s">
        <v>272</v>
      </c>
      <c r="M524" s="138"/>
    </row>
    <row r="525" spans="1:13" ht="18" customHeight="1">
      <c r="A525" s="139" t="s">
        <v>290</v>
      </c>
      <c r="B525" s="609" t="s">
        <v>291</v>
      </c>
      <c r="C525" s="609"/>
      <c r="D525" s="609" t="s">
        <v>292</v>
      </c>
      <c r="E525" s="609"/>
      <c r="F525" s="609" t="s">
        <v>293</v>
      </c>
      <c r="G525" s="609"/>
      <c r="H525" s="136"/>
      <c r="I525" s="136"/>
      <c r="J525" s="610">
        <v>2</v>
      </c>
      <c r="K525" s="611"/>
      <c r="L525" s="135" t="s">
        <v>294</v>
      </c>
      <c r="M525" s="138"/>
    </row>
    <row r="526" spans="1:13" ht="18" customHeight="1">
      <c r="A526" s="139" t="s">
        <v>295</v>
      </c>
      <c r="B526" s="609" t="s">
        <v>296</v>
      </c>
      <c r="C526" s="609"/>
      <c r="D526" s="609" t="s">
        <v>297</v>
      </c>
      <c r="E526" s="609"/>
      <c r="F526" s="609" t="s">
        <v>298</v>
      </c>
      <c r="G526" s="609"/>
      <c r="H526" s="136"/>
      <c r="I526" s="136"/>
      <c r="J526" s="610">
        <v>1</v>
      </c>
      <c r="K526" s="611"/>
      <c r="L526" s="135" t="s">
        <v>299</v>
      </c>
      <c r="M526" s="138"/>
    </row>
    <row r="527" spans="1:13" ht="18" customHeight="1" thickBot="1">
      <c r="A527" s="140" t="s">
        <v>300</v>
      </c>
      <c r="B527" s="612" t="s">
        <v>301</v>
      </c>
      <c r="C527" s="612"/>
      <c r="D527" s="612" t="s">
        <v>302</v>
      </c>
      <c r="E527" s="612"/>
      <c r="F527" s="612" t="s">
        <v>303</v>
      </c>
      <c r="G527" s="612"/>
      <c r="H527" s="141"/>
      <c r="I527" s="141"/>
      <c r="J527" s="141"/>
      <c r="K527" s="141"/>
      <c r="L527" s="141"/>
      <c r="M527" s="142"/>
    </row>
    <row r="528" spans="1:13" ht="18" customHeight="1" thickBot="1"/>
    <row r="529" spans="1:13" ht="18" customHeight="1">
      <c r="A529" s="105"/>
      <c r="B529" s="647" t="s">
        <v>227</v>
      </c>
      <c r="C529" s="647"/>
      <c r="D529" s="647"/>
      <c r="E529" s="647"/>
      <c r="F529" s="647"/>
      <c r="G529" s="647"/>
      <c r="H529" s="647"/>
      <c r="I529" s="656"/>
      <c r="J529" s="646" t="s">
        <v>228</v>
      </c>
      <c r="K529" s="647"/>
      <c r="L529" s="647"/>
      <c r="M529" s="648"/>
    </row>
    <row r="530" spans="1:13" ht="18" customHeight="1">
      <c r="A530" s="649" t="s">
        <v>229</v>
      </c>
      <c r="B530" s="650"/>
      <c r="C530" s="650"/>
      <c r="D530" s="650"/>
      <c r="E530" s="650"/>
      <c r="F530" s="650"/>
      <c r="G530" s="650"/>
      <c r="H530" s="650"/>
      <c r="I530" s="650"/>
      <c r="J530" s="650"/>
      <c r="K530" s="650"/>
      <c r="L530" s="650"/>
      <c r="M530" s="651"/>
    </row>
    <row r="531" spans="1:13" ht="18" customHeight="1">
      <c r="A531" s="106"/>
      <c r="B531" s="652" t="s">
        <v>230</v>
      </c>
      <c r="C531" s="652"/>
      <c r="D531" s="652"/>
      <c r="E531" s="653"/>
      <c r="F531" s="107" t="s">
        <v>231</v>
      </c>
      <c r="G531" s="107"/>
      <c r="H531" s="640" t="s">
        <v>232</v>
      </c>
      <c r="I531" s="641"/>
      <c r="J531" s="642"/>
      <c r="K531" s="109" t="s">
        <v>233</v>
      </c>
      <c r="L531" s="110"/>
      <c r="M531" s="111"/>
    </row>
    <row r="532" spans="1:13" ht="18" customHeight="1">
      <c r="A532" s="654" t="s">
        <v>439</v>
      </c>
      <c r="B532" s="641"/>
      <c r="C532" s="641"/>
      <c r="D532" s="641"/>
      <c r="E532" s="641"/>
      <c r="F532" s="641"/>
      <c r="G532" s="641"/>
      <c r="H532" s="641"/>
      <c r="I532" s="641"/>
      <c r="J532" s="641"/>
      <c r="K532" s="641"/>
      <c r="L532" s="641"/>
      <c r="M532" s="655"/>
    </row>
    <row r="533" spans="1:13" ht="18" customHeight="1">
      <c r="A533" s="643" t="s">
        <v>234</v>
      </c>
      <c r="B533" s="644"/>
      <c r="C533" s="644"/>
      <c r="D533" s="644"/>
      <c r="E533" s="644"/>
      <c r="F533" s="644"/>
      <c r="G533" s="644"/>
      <c r="H533" s="644"/>
      <c r="I533" s="644"/>
      <c r="J533" s="644"/>
      <c r="K533" s="644"/>
      <c r="L533" s="644"/>
      <c r="M533" s="666"/>
    </row>
    <row r="534" spans="1:13" ht="18" customHeight="1">
      <c r="A534" s="638" t="s">
        <v>235</v>
      </c>
      <c r="B534" s="639"/>
      <c r="C534" s="659" t="s">
        <v>167</v>
      </c>
      <c r="D534" s="660"/>
      <c r="E534" s="660"/>
      <c r="F534" s="660"/>
      <c r="G534" s="661"/>
      <c r="H534" s="112" t="s">
        <v>236</v>
      </c>
      <c r="I534" s="113"/>
      <c r="J534" s="657">
        <v>12</v>
      </c>
      <c r="K534" s="657"/>
      <c r="L534" s="657"/>
      <c r="M534" s="658"/>
    </row>
    <row r="535" spans="1:13" ht="18" customHeight="1">
      <c r="A535" s="638" t="s">
        <v>237</v>
      </c>
      <c r="B535" s="639"/>
      <c r="C535" s="659" t="s">
        <v>139</v>
      </c>
      <c r="D535" s="660"/>
      <c r="E535" s="660"/>
      <c r="F535" s="660"/>
      <c r="G535" s="661"/>
      <c r="H535" s="112" t="s">
        <v>238</v>
      </c>
      <c r="I535" s="113"/>
      <c r="J535" s="663">
        <v>1427</v>
      </c>
      <c r="K535" s="663"/>
      <c r="L535" s="663"/>
      <c r="M535" s="664"/>
    </row>
    <row r="536" spans="1:13" ht="18" customHeight="1">
      <c r="A536" s="638" t="s">
        <v>239</v>
      </c>
      <c r="B536" s="639"/>
      <c r="C536" s="665" t="s">
        <v>71</v>
      </c>
      <c r="D536" s="660"/>
      <c r="E536" s="660"/>
      <c r="F536" s="660"/>
      <c r="G536" s="661"/>
      <c r="H536" s="112" t="s">
        <v>240</v>
      </c>
      <c r="I536" s="113"/>
      <c r="J536" s="657">
        <v>6006742949</v>
      </c>
      <c r="K536" s="657"/>
      <c r="L536" s="657"/>
      <c r="M536" s="658"/>
    </row>
    <row r="537" spans="1:13" ht="18" customHeight="1">
      <c r="A537" s="638" t="s">
        <v>241</v>
      </c>
      <c r="B537" s="639"/>
      <c r="C537" s="659" t="s">
        <v>392</v>
      </c>
      <c r="D537" s="660"/>
      <c r="E537" s="660"/>
      <c r="F537" s="660"/>
      <c r="G537" s="670"/>
      <c r="H537" s="616" t="s">
        <v>195</v>
      </c>
      <c r="I537" s="617"/>
      <c r="J537" s="657" t="s">
        <v>393</v>
      </c>
      <c r="K537" s="657"/>
      <c r="L537" s="657"/>
      <c r="M537" s="658"/>
    </row>
    <row r="538" spans="1:13" ht="18" customHeight="1">
      <c r="A538" s="613" t="s">
        <v>242</v>
      </c>
      <c r="B538" s="614"/>
      <c r="C538" s="614"/>
      <c r="D538" s="614"/>
      <c r="E538" s="614"/>
      <c r="F538" s="614"/>
      <c r="G538" s="614"/>
      <c r="H538" s="614"/>
      <c r="I538" s="614"/>
      <c r="J538" s="614"/>
      <c r="K538" s="614"/>
      <c r="L538" s="614"/>
      <c r="M538" s="615"/>
    </row>
    <row r="539" spans="1:13" ht="18" customHeight="1">
      <c r="A539" s="671" t="s">
        <v>243</v>
      </c>
      <c r="B539" s="614" t="s">
        <v>244</v>
      </c>
      <c r="C539" s="614"/>
      <c r="D539" s="614"/>
      <c r="E539" s="614"/>
      <c r="F539" s="614"/>
      <c r="G539" s="614"/>
      <c r="H539" s="614" t="s">
        <v>245</v>
      </c>
      <c r="I539" s="614"/>
      <c r="J539" s="614"/>
      <c r="K539" s="614"/>
      <c r="L539" s="614"/>
      <c r="M539" s="615"/>
    </row>
    <row r="540" spans="1:13" ht="30">
      <c r="A540" s="671"/>
      <c r="B540" s="114" t="s">
        <v>246</v>
      </c>
      <c r="C540" s="114" t="s">
        <v>247</v>
      </c>
      <c r="D540" s="114" t="s">
        <v>248</v>
      </c>
      <c r="E540" s="114" t="s">
        <v>249</v>
      </c>
      <c r="F540" s="114">
        <v>100</v>
      </c>
      <c r="G540" s="115" t="s">
        <v>187</v>
      </c>
      <c r="H540" s="114" t="s">
        <v>250</v>
      </c>
      <c r="I540" s="114" t="s">
        <v>247</v>
      </c>
      <c r="J540" s="114" t="s">
        <v>248</v>
      </c>
      <c r="K540" s="114" t="s">
        <v>251</v>
      </c>
      <c r="L540" s="114">
        <v>100</v>
      </c>
      <c r="M540" s="116" t="s">
        <v>187</v>
      </c>
    </row>
    <row r="541" spans="1:13" ht="18" customHeight="1">
      <c r="A541" s="117" t="s">
        <v>123</v>
      </c>
      <c r="B541" s="370">
        <v>9</v>
      </c>
      <c r="C541" s="390">
        <v>5</v>
      </c>
      <c r="D541" s="391">
        <v>5</v>
      </c>
      <c r="E541" s="391">
        <v>68</v>
      </c>
      <c r="F541" s="366">
        <f t="shared" ref="F541" si="102">B541+C541+D541+E541</f>
        <v>87</v>
      </c>
      <c r="G541" s="367" t="str">
        <f t="shared" ref="G541:G544" si="103">IF(F541&gt;=91,"A1",IF(F541&gt;=81,"A2",IF(F541&gt;=71,"B1",IF(F541&gt;=61,"B2",IF(F541&gt;=51,"C1",IF(F541&gt;=41,"C2",IF(F541&gt;=33,"D","E")))))))</f>
        <v>A2</v>
      </c>
      <c r="H541" s="369">
        <v>9.5</v>
      </c>
      <c r="I541" s="370">
        <v>5</v>
      </c>
      <c r="J541" s="370">
        <v>5</v>
      </c>
      <c r="K541" s="371">
        <v>64</v>
      </c>
      <c r="L541" s="372">
        <f t="shared" ref="L541" si="104">SUM(H541:K541)</f>
        <v>83.5</v>
      </c>
      <c r="M541" s="370" t="str">
        <f t="shared" ref="M541:M544" si="105">IF(L541&gt;=91,"A1",IF(L541&gt;=81,"A2",IF(L541&gt;=71,"B1",IF(L541&gt;=61,"B2",IF(L541&gt;=51,"C1",IF(L541&gt;=41,"C2",IF(L541&gt;=33,"D","E")))))))</f>
        <v>A2</v>
      </c>
    </row>
    <row r="542" spans="1:13" ht="18" customHeight="1">
      <c r="A542" s="117" t="s">
        <v>124</v>
      </c>
      <c r="B542" s="370">
        <v>8.5</v>
      </c>
      <c r="C542" s="370">
        <v>4.5</v>
      </c>
      <c r="D542" s="370">
        <v>5</v>
      </c>
      <c r="E542" s="370">
        <v>71.5</v>
      </c>
      <c r="F542" s="372">
        <f t="shared" ref="F542:F544" si="106">(B542+C542+D542+E542)</f>
        <v>89.5</v>
      </c>
      <c r="G542" s="370" t="str">
        <f t="shared" si="103"/>
        <v>A2</v>
      </c>
      <c r="H542" s="370">
        <v>9.75</v>
      </c>
      <c r="I542" s="370">
        <v>5</v>
      </c>
      <c r="J542" s="370">
        <v>5</v>
      </c>
      <c r="K542" s="370">
        <v>73</v>
      </c>
      <c r="L542" s="374">
        <f t="shared" ref="L542:L544" si="107">SUM(H542:K542)</f>
        <v>92.75</v>
      </c>
      <c r="M542" s="375" t="str">
        <f t="shared" si="105"/>
        <v>A1</v>
      </c>
    </row>
    <row r="543" spans="1:13" ht="18" customHeight="1">
      <c r="A543" s="117" t="s">
        <v>252</v>
      </c>
      <c r="B543" s="370">
        <v>7.75</v>
      </c>
      <c r="C543" s="370">
        <v>5</v>
      </c>
      <c r="D543" s="370">
        <v>5</v>
      </c>
      <c r="E543" s="370">
        <v>65</v>
      </c>
      <c r="F543" s="370">
        <f t="shared" si="106"/>
        <v>82.75</v>
      </c>
      <c r="G543" s="370" t="str">
        <f t="shared" si="103"/>
        <v>A2</v>
      </c>
      <c r="H543" s="369">
        <v>9.75</v>
      </c>
      <c r="I543" s="370">
        <v>5</v>
      </c>
      <c r="J543" s="370">
        <v>5</v>
      </c>
      <c r="K543" s="370">
        <v>60.5</v>
      </c>
      <c r="L543" s="374">
        <f t="shared" si="107"/>
        <v>80.25</v>
      </c>
      <c r="M543" s="375" t="str">
        <f t="shared" si="105"/>
        <v>B1</v>
      </c>
    </row>
    <row r="544" spans="1:13" ht="18" customHeight="1">
      <c r="A544" s="117" t="s">
        <v>126</v>
      </c>
      <c r="B544" s="370">
        <v>9.5</v>
      </c>
      <c r="C544" s="370" t="s">
        <v>324</v>
      </c>
      <c r="D544" s="370">
        <v>4.5</v>
      </c>
      <c r="E544" s="370">
        <v>76</v>
      </c>
      <c r="F544" s="370">
        <f t="shared" si="106"/>
        <v>94.5</v>
      </c>
      <c r="G544" s="370" t="str">
        <f t="shared" si="103"/>
        <v>A1</v>
      </c>
      <c r="H544" s="122">
        <v>9.5</v>
      </c>
      <c r="I544" s="403">
        <v>4.5</v>
      </c>
      <c r="J544" s="378">
        <v>5</v>
      </c>
      <c r="K544" s="332">
        <v>74</v>
      </c>
      <c r="L544" s="374">
        <f t="shared" si="107"/>
        <v>93</v>
      </c>
      <c r="M544" s="374" t="str">
        <f t="shared" si="105"/>
        <v>A1</v>
      </c>
    </row>
    <row r="545" spans="1:13" ht="18" customHeight="1">
      <c r="A545" s="117" t="s">
        <v>127</v>
      </c>
      <c r="B545" s="370"/>
      <c r="C545" s="370"/>
      <c r="D545" s="370"/>
      <c r="E545" s="124"/>
      <c r="F545" s="393">
        <v>49</v>
      </c>
      <c r="G545" s="370"/>
      <c r="H545" s="370"/>
      <c r="I545" s="370"/>
      <c r="J545" s="370"/>
      <c r="K545" s="370"/>
      <c r="L545" s="370">
        <v>45.5</v>
      </c>
      <c r="M545" s="380"/>
    </row>
    <row r="546" spans="1:13" ht="18" customHeight="1">
      <c r="A546" s="117" t="s">
        <v>253</v>
      </c>
      <c r="B546" s="370"/>
      <c r="C546" s="370"/>
      <c r="D546" s="370"/>
      <c r="E546" s="381"/>
      <c r="F546" s="370">
        <v>44.5</v>
      </c>
      <c r="G546" s="370"/>
      <c r="H546" s="370"/>
      <c r="I546" s="370"/>
      <c r="J546" s="370"/>
      <c r="K546" s="381"/>
      <c r="L546" s="370">
        <v>41.5</v>
      </c>
      <c r="M546" s="380"/>
    </row>
    <row r="547" spans="1:13" ht="18" customHeight="1">
      <c r="A547" s="117" t="s">
        <v>254</v>
      </c>
      <c r="B547" s="370"/>
      <c r="C547" s="370"/>
      <c r="D547" s="370"/>
      <c r="E547" s="370"/>
      <c r="F547" s="370">
        <v>48</v>
      </c>
      <c r="G547" s="370"/>
      <c r="H547" s="370"/>
      <c r="I547" s="370"/>
      <c r="J547" s="370"/>
      <c r="K547" s="370"/>
      <c r="L547" s="370">
        <v>46</v>
      </c>
      <c r="M547" s="380"/>
    </row>
    <row r="548" spans="1:13" ht="26.25">
      <c r="A548" s="326" t="s">
        <v>255</v>
      </c>
      <c r="B548" s="326"/>
      <c r="C548" s="327" t="s">
        <v>256</v>
      </c>
      <c r="D548" s="383">
        <f>(F541+F542+F543+F544+F545)</f>
        <v>402.75</v>
      </c>
      <c r="E548" s="127"/>
      <c r="F548" s="327" t="s">
        <v>257</v>
      </c>
      <c r="G548" s="383">
        <f>(D548/450)*100</f>
        <v>89.5</v>
      </c>
      <c r="H548" s="127"/>
      <c r="I548" s="128"/>
      <c r="J548" s="672" t="s">
        <v>258</v>
      </c>
      <c r="K548" s="672"/>
      <c r="L548" s="618" t="str">
        <f>IF(G548&gt;=91,"A1",IF(G548&gt;=81,"A2",IF(G548&gt;=71,"B1",IF(G548&gt;=61,"B2",IF(G548&gt;=51,"C1",IF(G548&gt;=41,"C2",IF(G548&gt;=33,"D","E")))))))</f>
        <v>A2</v>
      </c>
      <c r="M548" s="618" t="str">
        <f t="shared" ref="M548:M549" si="108">IF(K548&gt;=91,"A1",IF(K548&gt;=81,"A2",IF(K548&gt;=71,"B1",IF(K548&gt;=61,"B2",IF(K548&gt;=51,"C1",IF(K548&gt;=41,"C2",IF(K548&gt;=33,"D","E")))))))</f>
        <v>E</v>
      </c>
    </row>
    <row r="549" spans="1:13" ht="26.25">
      <c r="A549" s="129" t="s">
        <v>259</v>
      </c>
      <c r="B549" s="326"/>
      <c r="C549" s="327" t="s">
        <v>260</v>
      </c>
      <c r="D549" s="396">
        <f>(L541+L542+L543+L544+L545)</f>
        <v>395</v>
      </c>
      <c r="E549" s="127"/>
      <c r="F549" s="327" t="s">
        <v>261</v>
      </c>
      <c r="G549" s="383">
        <f>D549/450*100</f>
        <v>87.777777777777771</v>
      </c>
      <c r="H549" s="130"/>
      <c r="I549" s="131"/>
      <c r="J549" s="672" t="s">
        <v>262</v>
      </c>
      <c r="K549" s="672"/>
      <c r="L549" s="618" t="str">
        <f>IF(G549&gt;=91,"A1",IF(G549&gt;=81,"A2",IF(G549&gt;=71,"B1",IF(G549&gt;=61,"B2",IF(G549&gt;=51,"C1",IF(G549&gt;=41,"C2",IF(G549&gt;=33,"D","E")))))))</f>
        <v>A2</v>
      </c>
      <c r="M549" s="618" t="str">
        <f t="shared" si="108"/>
        <v>E</v>
      </c>
    </row>
    <row r="550" spans="1:13" ht="18" customHeight="1">
      <c r="A550" s="328" t="s">
        <v>263</v>
      </c>
      <c r="B550" s="328"/>
      <c r="C550" s="322"/>
      <c r="D550" s="400">
        <f>(D548+D549)</f>
        <v>797.75</v>
      </c>
      <c r="E550" s="385"/>
      <c r="F550" s="328" t="s">
        <v>264</v>
      </c>
      <c r="G550" s="328"/>
      <c r="H550" s="328"/>
      <c r="I550" s="384">
        <f>(D550/900)*100</f>
        <v>88.638888888888886</v>
      </c>
      <c r="J550" s="673" t="s">
        <v>265</v>
      </c>
      <c r="K550" s="674"/>
      <c r="L550" s="673" t="str">
        <f>IF(I550&gt;=91,"A1",IF(I550&gt;=81,"A2",IF(I550&gt;=71,"B1",IF(I550&gt;=61,"B2",IF(I550&gt;=51,"C1",IF(I550&gt;=41,"C2",IF(I550&gt;=33,"D","E")))))))</f>
        <v>A2</v>
      </c>
      <c r="M550" s="674"/>
    </row>
    <row r="551" spans="1:13" ht="18" customHeight="1">
      <c r="A551" s="667" t="s">
        <v>266</v>
      </c>
      <c r="B551" s="668"/>
      <c r="C551" s="668"/>
      <c r="D551" s="668"/>
      <c r="E551" s="668"/>
      <c r="F551" s="668"/>
      <c r="G551" s="668"/>
      <c r="H551" s="668"/>
      <c r="I551" s="668"/>
      <c r="J551" s="668"/>
      <c r="K551" s="668"/>
      <c r="L551" s="668"/>
      <c r="M551" s="669"/>
    </row>
    <row r="552" spans="1:13" ht="18" customHeight="1">
      <c r="A552" s="613" t="s">
        <v>267</v>
      </c>
      <c r="B552" s="614"/>
      <c r="C552" s="614"/>
      <c r="D552" s="614"/>
      <c r="E552" s="614"/>
      <c r="F552" s="614"/>
      <c r="G552" s="614"/>
      <c r="H552" s="614"/>
      <c r="I552" s="614"/>
      <c r="J552" s="614"/>
      <c r="K552" s="614"/>
      <c r="L552" s="614"/>
      <c r="M552" s="615"/>
    </row>
    <row r="553" spans="1:13" ht="18" customHeight="1">
      <c r="A553" s="613" t="s">
        <v>268</v>
      </c>
      <c r="B553" s="614"/>
      <c r="C553" s="614"/>
      <c r="D553" s="614"/>
      <c r="E553" s="614"/>
      <c r="F553" s="614" t="s">
        <v>269</v>
      </c>
      <c r="G553" s="614"/>
      <c r="H553" s="614"/>
      <c r="I553" s="614"/>
      <c r="J553" s="614"/>
      <c r="K553" s="614" t="s">
        <v>270</v>
      </c>
      <c r="L553" s="614"/>
      <c r="M553" s="615"/>
    </row>
    <row r="554" spans="1:13" ht="18" customHeight="1">
      <c r="A554" s="616" t="s">
        <v>271</v>
      </c>
      <c r="B554" s="617"/>
      <c r="C554" s="617"/>
      <c r="D554" s="617"/>
      <c r="E554" s="617"/>
      <c r="F554" s="632" t="s">
        <v>272</v>
      </c>
      <c r="G554" s="632"/>
      <c r="H554" s="632"/>
      <c r="I554" s="632"/>
      <c r="J554" s="632"/>
      <c r="K554" s="632" t="s">
        <v>272</v>
      </c>
      <c r="L554" s="632"/>
      <c r="M554" s="675"/>
    </row>
    <row r="555" spans="1:13" ht="18" customHeight="1">
      <c r="A555" s="613" t="s">
        <v>273</v>
      </c>
      <c r="B555" s="614"/>
      <c r="C555" s="614"/>
      <c r="D555" s="614"/>
      <c r="E555" s="614"/>
      <c r="F555" s="614"/>
      <c r="G555" s="614"/>
      <c r="H555" s="614"/>
      <c r="I555" s="614"/>
      <c r="J555" s="614"/>
      <c r="K555" s="614"/>
      <c r="L555" s="614"/>
      <c r="M555" s="615"/>
    </row>
    <row r="556" spans="1:13" ht="18" customHeight="1">
      <c r="A556" s="613" t="s">
        <v>268</v>
      </c>
      <c r="B556" s="614"/>
      <c r="C556" s="614"/>
      <c r="D556" s="614"/>
      <c r="E556" s="614"/>
      <c r="F556" s="614" t="s">
        <v>269</v>
      </c>
      <c r="G556" s="614"/>
      <c r="H556" s="614"/>
      <c r="I556" s="614"/>
      <c r="J556" s="614"/>
      <c r="K556" s="614" t="s">
        <v>270</v>
      </c>
      <c r="L556" s="614"/>
      <c r="M556" s="615"/>
    </row>
    <row r="557" spans="1:13" ht="18" customHeight="1">
      <c r="A557" s="638" t="s">
        <v>274</v>
      </c>
      <c r="B557" s="639"/>
      <c r="C557" s="639"/>
      <c r="D557" s="639"/>
      <c r="E557" s="639"/>
      <c r="F557" s="614" t="s">
        <v>294</v>
      </c>
      <c r="G557" s="614"/>
      <c r="H557" s="614"/>
      <c r="I557" s="614"/>
      <c r="J557" s="614"/>
      <c r="K557" s="614" t="s">
        <v>294</v>
      </c>
      <c r="L557" s="614"/>
      <c r="M557" s="615"/>
    </row>
    <row r="558" spans="1:13" ht="18" customHeight="1">
      <c r="A558" s="638" t="s">
        <v>275</v>
      </c>
      <c r="B558" s="639"/>
      <c r="C558" s="639"/>
      <c r="D558" s="639"/>
      <c r="E558" s="639"/>
      <c r="F558" s="618" t="s">
        <v>272</v>
      </c>
      <c r="G558" s="618"/>
      <c r="H558" s="618"/>
      <c r="I558" s="618"/>
      <c r="J558" s="618"/>
      <c r="K558" s="618" t="s">
        <v>272</v>
      </c>
      <c r="L558" s="618"/>
      <c r="M558" s="619"/>
    </row>
    <row r="559" spans="1:13" ht="18" customHeight="1">
      <c r="A559" s="643" t="s">
        <v>276</v>
      </c>
      <c r="B559" s="644"/>
      <c r="C559" s="644"/>
      <c r="D559" s="644"/>
      <c r="E559" s="645"/>
      <c r="F559" s="620" t="s">
        <v>294</v>
      </c>
      <c r="G559" s="621"/>
      <c r="H559" s="621"/>
      <c r="I559" s="621"/>
      <c r="J559" s="676"/>
      <c r="K559" s="620" t="s">
        <v>272</v>
      </c>
      <c r="L559" s="621"/>
      <c r="M559" s="622"/>
    </row>
    <row r="560" spans="1:13" ht="18" customHeight="1">
      <c r="A560" s="643" t="s">
        <v>277</v>
      </c>
      <c r="B560" s="644"/>
      <c r="C560" s="644"/>
      <c r="D560" s="644"/>
      <c r="E560" s="645"/>
      <c r="F560" s="620" t="s">
        <v>272</v>
      </c>
      <c r="G560" s="621"/>
      <c r="H560" s="621"/>
      <c r="I560" s="621"/>
      <c r="J560" s="676"/>
      <c r="K560" s="620" t="s">
        <v>272</v>
      </c>
      <c r="L560" s="621"/>
      <c r="M560" s="622"/>
    </row>
    <row r="561" spans="1:13" ht="18" customHeight="1">
      <c r="A561" s="613" t="s">
        <v>278</v>
      </c>
      <c r="B561" s="614"/>
      <c r="C561" s="614"/>
      <c r="D561" s="614"/>
      <c r="E561" s="614"/>
      <c r="F561" s="614"/>
      <c r="G561" s="614"/>
      <c r="H561" s="614"/>
      <c r="I561" s="614"/>
      <c r="J561" s="614"/>
      <c r="K561" s="614"/>
      <c r="L561" s="614"/>
      <c r="M561" s="615"/>
    </row>
    <row r="562" spans="1:13" ht="18" customHeight="1">
      <c r="A562" s="613" t="s">
        <v>268</v>
      </c>
      <c r="B562" s="614"/>
      <c r="C562" s="614"/>
      <c r="D562" s="614"/>
      <c r="E562" s="614"/>
      <c r="F562" s="614" t="s">
        <v>269</v>
      </c>
      <c r="G562" s="614"/>
      <c r="H562" s="614"/>
      <c r="I562" s="614"/>
      <c r="J562" s="614"/>
      <c r="K562" s="614" t="s">
        <v>270</v>
      </c>
      <c r="L562" s="614"/>
      <c r="M562" s="615"/>
    </row>
    <row r="563" spans="1:13" ht="18" customHeight="1">
      <c r="A563" s="616" t="s">
        <v>279</v>
      </c>
      <c r="B563" s="617"/>
      <c r="C563" s="617"/>
      <c r="D563" s="617"/>
      <c r="E563" s="617"/>
      <c r="F563" s="617"/>
      <c r="G563" s="677" t="s">
        <v>461</v>
      </c>
      <c r="H563" s="632"/>
      <c r="I563" s="632"/>
      <c r="J563" s="632"/>
      <c r="K563" s="632"/>
      <c r="L563" s="632"/>
      <c r="M563" s="675"/>
    </row>
    <row r="564" spans="1:13" ht="18" customHeight="1">
      <c r="A564" s="117" t="s">
        <v>280</v>
      </c>
      <c r="B564" s="620" t="s">
        <v>445</v>
      </c>
      <c r="C564" s="621"/>
      <c r="D564" s="621"/>
      <c r="E564" s="621"/>
      <c r="F564" s="621"/>
      <c r="G564" s="621"/>
      <c r="H564" s="621"/>
      <c r="I564" s="621"/>
      <c r="J564" s="621"/>
      <c r="K564" s="621"/>
      <c r="L564" s="621"/>
      <c r="M564" s="622"/>
    </row>
    <row r="565" spans="1:13" ht="18" customHeight="1">
      <c r="A565" s="117" t="s">
        <v>226</v>
      </c>
      <c r="B565" s="620" t="s">
        <v>438</v>
      </c>
      <c r="C565" s="621"/>
      <c r="D565" s="621"/>
      <c r="E565" s="621"/>
      <c r="F565" s="621"/>
      <c r="G565" s="621"/>
      <c r="H565" s="621"/>
      <c r="I565" s="621"/>
      <c r="J565" s="621"/>
      <c r="K565" s="621"/>
      <c r="L565" s="621"/>
      <c r="M565" s="622"/>
    </row>
    <row r="566" spans="1:13" ht="18" customHeight="1">
      <c r="A566" s="623" t="s">
        <v>443</v>
      </c>
      <c r="B566" s="624"/>
      <c r="C566" s="625"/>
      <c r="D566" s="632"/>
      <c r="E566" s="632"/>
      <c r="F566" s="632"/>
      <c r="G566" s="632"/>
      <c r="H566" s="632"/>
      <c r="I566" s="632"/>
      <c r="J566" s="614" t="s">
        <v>281</v>
      </c>
      <c r="K566" s="614"/>
      <c r="L566" s="614"/>
      <c r="M566" s="615"/>
    </row>
    <row r="567" spans="1:13" ht="18" customHeight="1">
      <c r="A567" s="626"/>
      <c r="B567" s="627"/>
      <c r="C567" s="628"/>
      <c r="D567" s="632"/>
      <c r="E567" s="632"/>
      <c r="F567" s="632"/>
      <c r="G567" s="632"/>
      <c r="H567" s="632"/>
      <c r="I567" s="632"/>
      <c r="J567" s="614"/>
      <c r="K567" s="614"/>
      <c r="L567" s="614"/>
      <c r="M567" s="615"/>
    </row>
    <row r="568" spans="1:13" ht="18" customHeight="1">
      <c r="A568" s="626"/>
      <c r="B568" s="627"/>
      <c r="C568" s="628"/>
      <c r="D568" s="632"/>
      <c r="E568" s="632"/>
      <c r="F568" s="632"/>
      <c r="G568" s="632"/>
      <c r="H568" s="632"/>
      <c r="I568" s="632"/>
      <c r="J568" s="614"/>
      <c r="K568" s="614"/>
      <c r="L568" s="614"/>
      <c r="M568" s="615"/>
    </row>
    <row r="569" spans="1:13" ht="18" customHeight="1">
      <c r="A569" s="629"/>
      <c r="B569" s="630"/>
      <c r="C569" s="631"/>
      <c r="D569" s="632"/>
      <c r="E569" s="632"/>
      <c r="F569" s="632"/>
      <c r="G569" s="632"/>
      <c r="H569" s="632"/>
      <c r="I569" s="632"/>
      <c r="J569" s="614"/>
      <c r="K569" s="614"/>
      <c r="L569" s="614"/>
      <c r="M569" s="615"/>
    </row>
    <row r="570" spans="1:13" ht="18" customHeight="1">
      <c r="A570" s="633" t="s">
        <v>282</v>
      </c>
      <c r="B570" s="634"/>
      <c r="C570" s="634"/>
      <c r="D570" s="634"/>
      <c r="E570" s="634"/>
      <c r="F570" s="634"/>
      <c r="G570" s="634"/>
      <c r="H570" s="635" t="s">
        <v>283</v>
      </c>
      <c r="I570" s="636"/>
      <c r="J570" s="636"/>
      <c r="K570" s="636"/>
      <c r="L570" s="636"/>
      <c r="M570" s="637"/>
    </row>
    <row r="571" spans="1:13" ht="18" customHeight="1">
      <c r="A571" s="133" t="s">
        <v>284</v>
      </c>
      <c r="B571" s="634" t="s">
        <v>130</v>
      </c>
      <c r="C571" s="634"/>
      <c r="D571" s="134" t="s">
        <v>284</v>
      </c>
      <c r="E571" s="135"/>
      <c r="F571" s="634" t="s">
        <v>130</v>
      </c>
      <c r="G571" s="634"/>
      <c r="H571" s="136"/>
      <c r="I571" s="136"/>
      <c r="J571" s="137" t="s">
        <v>285</v>
      </c>
      <c r="K571" s="136"/>
      <c r="L571" s="137" t="s">
        <v>130</v>
      </c>
      <c r="M571" s="138"/>
    </row>
    <row r="572" spans="1:13" ht="18" customHeight="1">
      <c r="A572" s="139" t="s">
        <v>286</v>
      </c>
      <c r="B572" s="609" t="s">
        <v>287</v>
      </c>
      <c r="C572" s="609"/>
      <c r="D572" s="609" t="s">
        <v>288</v>
      </c>
      <c r="E572" s="609"/>
      <c r="F572" s="609" t="s">
        <v>289</v>
      </c>
      <c r="G572" s="609"/>
      <c r="H572" s="136"/>
      <c r="I572" s="136"/>
      <c r="J572" s="610">
        <v>3</v>
      </c>
      <c r="K572" s="611"/>
      <c r="L572" s="135" t="s">
        <v>272</v>
      </c>
      <c r="M572" s="138"/>
    </row>
    <row r="573" spans="1:13" ht="18" customHeight="1">
      <c r="A573" s="139" t="s">
        <v>290</v>
      </c>
      <c r="B573" s="609" t="s">
        <v>291</v>
      </c>
      <c r="C573" s="609"/>
      <c r="D573" s="609" t="s">
        <v>292</v>
      </c>
      <c r="E573" s="609"/>
      <c r="F573" s="609" t="s">
        <v>293</v>
      </c>
      <c r="G573" s="609"/>
      <c r="H573" s="136"/>
      <c r="I573" s="136"/>
      <c r="J573" s="610">
        <v>2</v>
      </c>
      <c r="K573" s="611"/>
      <c r="L573" s="135" t="s">
        <v>294</v>
      </c>
      <c r="M573" s="138"/>
    </row>
    <row r="574" spans="1:13" ht="18" customHeight="1">
      <c r="A574" s="139" t="s">
        <v>295</v>
      </c>
      <c r="B574" s="609" t="s">
        <v>296</v>
      </c>
      <c r="C574" s="609"/>
      <c r="D574" s="609" t="s">
        <v>297</v>
      </c>
      <c r="E574" s="609"/>
      <c r="F574" s="609" t="s">
        <v>298</v>
      </c>
      <c r="G574" s="609"/>
      <c r="H574" s="136"/>
      <c r="I574" s="136"/>
      <c r="J574" s="610">
        <v>1</v>
      </c>
      <c r="K574" s="611"/>
      <c r="L574" s="135" t="s">
        <v>299</v>
      </c>
      <c r="M574" s="138"/>
    </row>
    <row r="575" spans="1:13" ht="18" customHeight="1" thickBot="1">
      <c r="A575" s="140" t="s">
        <v>300</v>
      </c>
      <c r="B575" s="612" t="s">
        <v>301</v>
      </c>
      <c r="C575" s="612"/>
      <c r="D575" s="612" t="s">
        <v>302</v>
      </c>
      <c r="E575" s="612"/>
      <c r="F575" s="612" t="s">
        <v>303</v>
      </c>
      <c r="G575" s="612"/>
      <c r="H575" s="141"/>
      <c r="I575" s="141"/>
      <c r="J575" s="141"/>
      <c r="K575" s="141"/>
      <c r="L575" s="141"/>
      <c r="M575" s="142"/>
    </row>
    <row r="576" spans="1:13" ht="18" customHeight="1" thickBot="1"/>
    <row r="577" spans="1:13" ht="18" customHeight="1">
      <c r="A577" s="105"/>
      <c r="B577" s="647" t="s">
        <v>227</v>
      </c>
      <c r="C577" s="647"/>
      <c r="D577" s="647"/>
      <c r="E577" s="647"/>
      <c r="F577" s="647"/>
      <c r="G577" s="647"/>
      <c r="H577" s="647"/>
      <c r="I577" s="656"/>
      <c r="J577" s="646" t="s">
        <v>228</v>
      </c>
      <c r="K577" s="647"/>
      <c r="L577" s="647"/>
      <c r="M577" s="648"/>
    </row>
    <row r="578" spans="1:13" ht="18" customHeight="1">
      <c r="A578" s="649" t="s">
        <v>229</v>
      </c>
      <c r="B578" s="650"/>
      <c r="C578" s="650"/>
      <c r="D578" s="650"/>
      <c r="E578" s="650"/>
      <c r="F578" s="650"/>
      <c r="G578" s="650"/>
      <c r="H578" s="650"/>
      <c r="I578" s="650"/>
      <c r="J578" s="650"/>
      <c r="K578" s="650"/>
      <c r="L578" s="650"/>
      <c r="M578" s="651"/>
    </row>
    <row r="579" spans="1:13" ht="18" customHeight="1">
      <c r="A579" s="106"/>
      <c r="B579" s="652" t="s">
        <v>230</v>
      </c>
      <c r="C579" s="652"/>
      <c r="D579" s="652"/>
      <c r="E579" s="653"/>
      <c r="F579" s="107" t="s">
        <v>231</v>
      </c>
      <c r="G579" s="107"/>
      <c r="H579" s="640" t="s">
        <v>232</v>
      </c>
      <c r="I579" s="641"/>
      <c r="J579" s="642"/>
      <c r="K579" s="109" t="s">
        <v>233</v>
      </c>
      <c r="L579" s="110"/>
      <c r="M579" s="111"/>
    </row>
    <row r="580" spans="1:13" ht="18" customHeight="1">
      <c r="A580" s="654" t="s">
        <v>439</v>
      </c>
      <c r="B580" s="641"/>
      <c r="C580" s="641"/>
      <c r="D580" s="641"/>
      <c r="E580" s="641"/>
      <c r="F580" s="641"/>
      <c r="G580" s="641"/>
      <c r="H580" s="641"/>
      <c r="I580" s="641"/>
      <c r="J580" s="641"/>
      <c r="K580" s="641"/>
      <c r="L580" s="641"/>
      <c r="M580" s="655"/>
    </row>
    <row r="581" spans="1:13" ht="18" customHeight="1">
      <c r="A581" s="643" t="s">
        <v>234</v>
      </c>
      <c r="B581" s="644"/>
      <c r="C581" s="644"/>
      <c r="D581" s="644"/>
      <c r="E581" s="644"/>
      <c r="F581" s="644"/>
      <c r="G581" s="644"/>
      <c r="H581" s="644"/>
      <c r="I581" s="644"/>
      <c r="J581" s="644"/>
      <c r="K581" s="644"/>
      <c r="L581" s="644"/>
      <c r="M581" s="666"/>
    </row>
    <row r="582" spans="1:13" ht="18" customHeight="1">
      <c r="A582" s="638" t="s">
        <v>235</v>
      </c>
      <c r="B582" s="639"/>
      <c r="C582" s="692" t="s">
        <v>395</v>
      </c>
      <c r="D582" s="693"/>
      <c r="E582" s="693"/>
      <c r="F582" s="693"/>
      <c r="G582" s="694"/>
      <c r="H582" s="112" t="s">
        <v>236</v>
      </c>
      <c r="I582" s="113"/>
      <c r="J582" s="695">
        <v>13</v>
      </c>
      <c r="K582" s="695"/>
      <c r="L582" s="695"/>
      <c r="M582" s="696"/>
    </row>
    <row r="583" spans="1:13" ht="18" customHeight="1">
      <c r="A583" s="638" t="s">
        <v>237</v>
      </c>
      <c r="B583" s="639"/>
      <c r="C583" s="692" t="s">
        <v>139</v>
      </c>
      <c r="D583" s="693"/>
      <c r="E583" s="693"/>
      <c r="F583" s="693"/>
      <c r="G583" s="694"/>
      <c r="H583" s="112" t="s">
        <v>238</v>
      </c>
      <c r="I583" s="113"/>
      <c r="J583" s="699">
        <v>1450</v>
      </c>
      <c r="K583" s="699"/>
      <c r="L583" s="699"/>
      <c r="M583" s="700"/>
    </row>
    <row r="584" spans="1:13" ht="18" customHeight="1">
      <c r="A584" s="638" t="s">
        <v>239</v>
      </c>
      <c r="B584" s="639"/>
      <c r="C584" s="697" t="s">
        <v>77</v>
      </c>
      <c r="D584" s="693"/>
      <c r="E584" s="693"/>
      <c r="F584" s="693"/>
      <c r="G584" s="694"/>
      <c r="H584" s="112" t="s">
        <v>240</v>
      </c>
      <c r="I584" s="113"/>
      <c r="J584" s="695">
        <v>9086110470</v>
      </c>
      <c r="K584" s="695"/>
      <c r="L584" s="695"/>
      <c r="M584" s="696"/>
    </row>
    <row r="585" spans="1:13" ht="18" customHeight="1">
      <c r="A585" s="638" t="s">
        <v>241</v>
      </c>
      <c r="B585" s="639"/>
      <c r="C585" s="692" t="s">
        <v>436</v>
      </c>
      <c r="D585" s="693"/>
      <c r="E585" s="693"/>
      <c r="F585" s="693"/>
      <c r="G585" s="698"/>
      <c r="H585" s="616" t="s">
        <v>195</v>
      </c>
      <c r="I585" s="617"/>
      <c r="J585" s="695" t="s">
        <v>397</v>
      </c>
      <c r="K585" s="695"/>
      <c r="L585" s="695"/>
      <c r="M585" s="696"/>
    </row>
    <row r="586" spans="1:13" ht="18" customHeight="1">
      <c r="A586" s="613" t="s">
        <v>242</v>
      </c>
      <c r="B586" s="614"/>
      <c r="C586" s="614"/>
      <c r="D586" s="614"/>
      <c r="E586" s="614"/>
      <c r="F586" s="614"/>
      <c r="G586" s="614"/>
      <c r="H586" s="614"/>
      <c r="I586" s="614"/>
      <c r="J586" s="614"/>
      <c r="K586" s="614"/>
      <c r="L586" s="614"/>
      <c r="M586" s="615"/>
    </row>
    <row r="587" spans="1:13" ht="18" customHeight="1">
      <c r="A587" s="671" t="s">
        <v>243</v>
      </c>
      <c r="B587" s="614" t="s">
        <v>244</v>
      </c>
      <c r="C587" s="614"/>
      <c r="D587" s="614"/>
      <c r="E587" s="614"/>
      <c r="F587" s="614"/>
      <c r="G587" s="614"/>
      <c r="H587" s="614" t="s">
        <v>245</v>
      </c>
      <c r="I587" s="614"/>
      <c r="J587" s="614"/>
      <c r="K587" s="614"/>
      <c r="L587" s="614"/>
      <c r="M587" s="615"/>
    </row>
    <row r="588" spans="1:13" ht="30">
      <c r="A588" s="671"/>
      <c r="B588" s="114" t="s">
        <v>246</v>
      </c>
      <c r="C588" s="114" t="s">
        <v>247</v>
      </c>
      <c r="D588" s="114" t="s">
        <v>248</v>
      </c>
      <c r="E588" s="114" t="s">
        <v>249</v>
      </c>
      <c r="F588" s="114">
        <v>100</v>
      </c>
      <c r="G588" s="115" t="s">
        <v>187</v>
      </c>
      <c r="H588" s="114" t="s">
        <v>250</v>
      </c>
      <c r="I588" s="114" t="s">
        <v>247</v>
      </c>
      <c r="J588" s="114" t="s">
        <v>248</v>
      </c>
      <c r="K588" s="114" t="s">
        <v>251</v>
      </c>
      <c r="L588" s="114">
        <v>100</v>
      </c>
      <c r="M588" s="116" t="s">
        <v>187</v>
      </c>
    </row>
    <row r="589" spans="1:13" ht="18" customHeight="1">
      <c r="A589" s="117" t="s">
        <v>123</v>
      </c>
      <c r="B589" s="370">
        <v>9.5</v>
      </c>
      <c r="C589" s="390">
        <v>5</v>
      </c>
      <c r="D589" s="391">
        <v>5</v>
      </c>
      <c r="E589" s="391">
        <v>69</v>
      </c>
      <c r="F589" s="366">
        <f t="shared" ref="F589" si="109">B589+C589+D589+E589</f>
        <v>88.5</v>
      </c>
      <c r="G589" s="367" t="str">
        <f t="shared" ref="G589:G590" si="110">IF(F589&gt;=91,"A1",IF(F589&gt;=81,"A2",IF(F589&gt;=71,"B1",IF(F589&gt;=61,"B2",IF(F589&gt;=51,"C1",IF(F589&gt;=41,"C2",IF(F589&gt;=33,"D","E")))))))</f>
        <v>A2</v>
      </c>
      <c r="H589" s="369">
        <v>10</v>
      </c>
      <c r="I589" s="370">
        <v>5</v>
      </c>
      <c r="J589" s="370">
        <v>5</v>
      </c>
      <c r="K589" s="371">
        <v>77.5</v>
      </c>
      <c r="L589" s="372">
        <f t="shared" ref="L589" si="111">SUM(H589:K589)</f>
        <v>97.5</v>
      </c>
      <c r="M589" s="370" t="str">
        <f t="shared" ref="M589:M590" si="112">IF(L589&gt;=91,"A1",IF(L589&gt;=81,"A2",IF(L589&gt;=71,"B1",IF(L589&gt;=61,"B2",IF(L589&gt;=51,"C1",IF(L589&gt;=41,"C2",IF(L589&gt;=33,"D","E")))))))</f>
        <v>A1</v>
      </c>
    </row>
    <row r="590" spans="1:13" ht="18" customHeight="1">
      <c r="A590" s="117" t="s">
        <v>124</v>
      </c>
      <c r="B590" s="370">
        <v>10</v>
      </c>
      <c r="C590" s="370">
        <v>5</v>
      </c>
      <c r="D590" s="370">
        <v>5</v>
      </c>
      <c r="E590" s="370">
        <v>78</v>
      </c>
      <c r="F590" s="372">
        <f t="shared" ref="F590" si="113">(B590+C590+D590+E590)</f>
        <v>98</v>
      </c>
      <c r="G590" s="370" t="str">
        <f t="shared" si="110"/>
        <v>A1</v>
      </c>
      <c r="H590" s="370">
        <v>10</v>
      </c>
      <c r="I590" s="370">
        <v>5</v>
      </c>
      <c r="J590" s="370">
        <v>5</v>
      </c>
      <c r="K590" s="370">
        <v>74</v>
      </c>
      <c r="L590" s="374">
        <f t="shared" ref="L590" si="114">SUM(H590:K590)</f>
        <v>94</v>
      </c>
      <c r="M590" s="375" t="str">
        <f t="shared" si="112"/>
        <v>A1</v>
      </c>
    </row>
    <row r="591" spans="1:13" ht="18" customHeight="1">
      <c r="A591" s="117" t="s">
        <v>252</v>
      </c>
      <c r="B591" s="370">
        <v>8.5</v>
      </c>
      <c r="C591" s="370">
        <v>5</v>
      </c>
      <c r="D591" s="370">
        <v>5</v>
      </c>
      <c r="E591" s="370">
        <v>68</v>
      </c>
      <c r="F591" s="370">
        <f t="shared" ref="F591" si="115">(B591+C591+D591+E591)</f>
        <v>86.5</v>
      </c>
      <c r="G591" s="370" t="str">
        <f t="shared" ref="G591" si="116">IF(F591&gt;=91,"A1",IF(F591&gt;=81,"A2",IF(F591&gt;=71,"B1",IF(F591&gt;=61,"B2",IF(F591&gt;=51,"C1",IF(F591&gt;=41,"C2",IF(F591&gt;=33,"D","E")))))))</f>
        <v>A2</v>
      </c>
      <c r="H591" s="369">
        <v>8.5</v>
      </c>
      <c r="I591" s="370">
        <v>5</v>
      </c>
      <c r="J591" s="370">
        <v>5</v>
      </c>
      <c r="K591" s="370">
        <v>75</v>
      </c>
      <c r="L591" s="374">
        <f t="shared" ref="L591" si="117">SUM(H591:K591)</f>
        <v>93.5</v>
      </c>
      <c r="M591" s="375" t="str">
        <f t="shared" ref="M591" si="118">IF(L591&gt;=91,"A1",IF(L591&gt;=81,"A2",IF(L591&gt;=71,"B1",IF(L591&gt;=61,"B2",IF(L591&gt;=51,"C1",IF(L591&gt;=41,"C2",IF(L591&gt;=33,"D","E")))))))</f>
        <v>A1</v>
      </c>
    </row>
    <row r="592" spans="1:13" ht="18" customHeight="1">
      <c r="A592" s="117" t="s">
        <v>126</v>
      </c>
      <c r="B592" s="370">
        <v>9.75</v>
      </c>
      <c r="C592" s="370" t="s">
        <v>325</v>
      </c>
      <c r="D592" s="370">
        <v>5</v>
      </c>
      <c r="E592" s="370">
        <v>79</v>
      </c>
      <c r="F592" s="370">
        <f t="shared" ref="F592" si="119">(B592+C592+D592+E592)</f>
        <v>98.75</v>
      </c>
      <c r="G592" s="370" t="str">
        <f t="shared" ref="G592" si="120">IF(F592&gt;=91,"A1",IF(F592&gt;=81,"A2",IF(F592&gt;=71,"B1",IF(F592&gt;=61,"B2",IF(F592&gt;=51,"C1",IF(F592&gt;=41,"C2",IF(F592&gt;=33,"D","E")))))))</f>
        <v>A1</v>
      </c>
      <c r="H592" s="122">
        <v>9.75</v>
      </c>
      <c r="I592" s="402">
        <v>5</v>
      </c>
      <c r="J592" s="378">
        <v>5</v>
      </c>
      <c r="K592" s="332">
        <v>76.5</v>
      </c>
      <c r="L592" s="374">
        <f t="shared" ref="L592" si="121">SUM(H592:K592)</f>
        <v>96.25</v>
      </c>
      <c r="M592" s="374" t="str">
        <f t="shared" ref="M592" si="122">IF(L592&gt;=91,"A1",IF(L592&gt;=81,"A2",IF(L592&gt;=71,"B1",IF(L592&gt;=61,"B2",IF(L592&gt;=51,"C1",IF(L592&gt;=41,"C2",IF(L592&gt;=33,"D","E")))))))</f>
        <v>A1</v>
      </c>
    </row>
    <row r="593" spans="1:13" ht="18" customHeight="1">
      <c r="A593" s="117" t="s">
        <v>127</v>
      </c>
      <c r="B593" s="370"/>
      <c r="C593" s="370"/>
      <c r="D593" s="370"/>
      <c r="E593" s="124"/>
      <c r="F593" s="393">
        <v>48.5</v>
      </c>
      <c r="G593" s="370"/>
      <c r="H593" s="370"/>
      <c r="I593" s="370"/>
      <c r="J593" s="370"/>
      <c r="K593" s="370"/>
      <c r="L593" s="370">
        <v>45.5</v>
      </c>
      <c r="M593" s="380"/>
    </row>
    <row r="594" spans="1:13" ht="18" customHeight="1">
      <c r="A594" s="117" t="s">
        <v>253</v>
      </c>
      <c r="B594" s="370"/>
      <c r="C594" s="370"/>
      <c r="D594" s="370"/>
      <c r="E594" s="381"/>
      <c r="F594" s="370">
        <v>42.5</v>
      </c>
      <c r="G594" s="370"/>
      <c r="H594" s="370"/>
      <c r="I594" s="370"/>
      <c r="J594" s="370"/>
      <c r="K594" s="381"/>
      <c r="L594" s="370">
        <v>49</v>
      </c>
      <c r="M594" s="380"/>
    </row>
    <row r="595" spans="1:13" ht="18" customHeight="1">
      <c r="A595" s="117" t="s">
        <v>254</v>
      </c>
      <c r="B595" s="370"/>
      <c r="C595" s="370"/>
      <c r="D595" s="370"/>
      <c r="E595" s="370"/>
      <c r="F595" s="370">
        <v>45</v>
      </c>
      <c r="G595" s="370"/>
      <c r="H595" s="370"/>
      <c r="I595" s="370"/>
      <c r="J595" s="370"/>
      <c r="K595" s="370"/>
      <c r="L595" s="370">
        <v>48.5</v>
      </c>
      <c r="M595" s="380"/>
    </row>
    <row r="596" spans="1:13" ht="26.25">
      <c r="A596" s="326" t="s">
        <v>255</v>
      </c>
      <c r="B596" s="326"/>
      <c r="C596" s="327" t="s">
        <v>256</v>
      </c>
      <c r="D596" s="383">
        <f>(F589+F590+F591+F592+F593)</f>
        <v>420.25</v>
      </c>
      <c r="E596" s="127"/>
      <c r="F596" s="327" t="s">
        <v>257</v>
      </c>
      <c r="G596" s="383">
        <f>(D596/450)*100</f>
        <v>93.388888888888886</v>
      </c>
      <c r="H596" s="127"/>
      <c r="I596" s="128"/>
      <c r="J596" s="672" t="s">
        <v>258</v>
      </c>
      <c r="K596" s="672"/>
      <c r="L596" s="618" t="str">
        <f>IF(G596&gt;=91,"A1",IF(G596&gt;=81,"A2",IF(G596&gt;=71,"B1",IF(G596&gt;=61,"B2",IF(G596&gt;=51,"C1",IF(G596&gt;=41,"C2",IF(G596&gt;=33,"D","E")))))))</f>
        <v>A1</v>
      </c>
      <c r="M596" s="618" t="str">
        <f t="shared" ref="M596:M597" si="123">IF(K596&gt;=91,"A1",IF(K596&gt;=81,"A2",IF(K596&gt;=71,"B1",IF(K596&gt;=61,"B2",IF(K596&gt;=51,"C1",IF(K596&gt;=41,"C2",IF(K596&gt;=33,"D","E")))))))</f>
        <v>E</v>
      </c>
    </row>
    <row r="597" spans="1:13" ht="26.25">
      <c r="A597" s="129" t="s">
        <v>259</v>
      </c>
      <c r="B597" s="326"/>
      <c r="C597" s="327" t="s">
        <v>260</v>
      </c>
      <c r="D597" s="396">
        <f>(L589+L590+L591+L592+L593)</f>
        <v>426.75</v>
      </c>
      <c r="E597" s="127"/>
      <c r="F597" s="327" t="s">
        <v>261</v>
      </c>
      <c r="G597" s="383">
        <f>D597/450*100</f>
        <v>94.833333333333343</v>
      </c>
      <c r="H597" s="130"/>
      <c r="I597" s="131"/>
      <c r="J597" s="672" t="s">
        <v>262</v>
      </c>
      <c r="K597" s="672"/>
      <c r="L597" s="618" t="str">
        <f>IF(G597&gt;=91,"A1",IF(G597&gt;=81,"A2",IF(G597&gt;=71,"B1",IF(G597&gt;=61,"B2",IF(G597&gt;=51,"C1",IF(G597&gt;=41,"C2",IF(G597&gt;=33,"D","E")))))))</f>
        <v>A1</v>
      </c>
      <c r="M597" s="618" t="str">
        <f t="shared" si="123"/>
        <v>E</v>
      </c>
    </row>
    <row r="598" spans="1:13" ht="18" customHeight="1">
      <c r="A598" s="328" t="s">
        <v>263</v>
      </c>
      <c r="B598" s="328"/>
      <c r="C598" s="322"/>
      <c r="D598" s="400">
        <f>(D596+D597)</f>
        <v>847</v>
      </c>
      <c r="E598" s="385"/>
      <c r="F598" s="328" t="s">
        <v>264</v>
      </c>
      <c r="G598" s="328"/>
      <c r="H598" s="328"/>
      <c r="I598" s="384">
        <f>(D598/900)*100</f>
        <v>94.111111111111114</v>
      </c>
      <c r="J598" s="673" t="s">
        <v>265</v>
      </c>
      <c r="K598" s="674"/>
      <c r="L598" s="673" t="str">
        <f>IF(I598&gt;=91,"A1",IF(I598&gt;=81,"A2",IF(I598&gt;=71,"B1",IF(I598&gt;=61,"B2",IF(I598&gt;=51,"C1",IF(I598&gt;=41,"C2",IF(I598&gt;=33,"D","E")))))))</f>
        <v>A1</v>
      </c>
      <c r="M598" s="674"/>
    </row>
    <row r="599" spans="1:13" ht="18" customHeight="1">
      <c r="A599" s="667" t="s">
        <v>266</v>
      </c>
      <c r="B599" s="668"/>
      <c r="C599" s="668"/>
      <c r="D599" s="668"/>
      <c r="E599" s="668"/>
      <c r="F599" s="668"/>
      <c r="G599" s="668"/>
      <c r="H599" s="668"/>
      <c r="I599" s="668"/>
      <c r="J599" s="668"/>
      <c r="K599" s="668"/>
      <c r="L599" s="668"/>
      <c r="M599" s="669"/>
    </row>
    <row r="600" spans="1:13" ht="18" customHeight="1">
      <c r="A600" s="613" t="s">
        <v>267</v>
      </c>
      <c r="B600" s="614"/>
      <c r="C600" s="614"/>
      <c r="D600" s="614"/>
      <c r="E600" s="614"/>
      <c r="F600" s="614"/>
      <c r="G600" s="614"/>
      <c r="H600" s="614"/>
      <c r="I600" s="614"/>
      <c r="J600" s="614"/>
      <c r="K600" s="614"/>
      <c r="L600" s="614"/>
      <c r="M600" s="615"/>
    </row>
    <row r="601" spans="1:13" ht="18" customHeight="1">
      <c r="A601" s="613" t="s">
        <v>268</v>
      </c>
      <c r="B601" s="614"/>
      <c r="C601" s="614"/>
      <c r="D601" s="614"/>
      <c r="E601" s="614"/>
      <c r="F601" s="614" t="s">
        <v>269</v>
      </c>
      <c r="G601" s="614"/>
      <c r="H601" s="614"/>
      <c r="I601" s="614"/>
      <c r="J601" s="614"/>
      <c r="K601" s="614" t="s">
        <v>270</v>
      </c>
      <c r="L601" s="614"/>
      <c r="M601" s="615"/>
    </row>
    <row r="602" spans="1:13" ht="18" customHeight="1">
      <c r="A602" s="616" t="s">
        <v>271</v>
      </c>
      <c r="B602" s="617"/>
      <c r="C602" s="617"/>
      <c r="D602" s="617"/>
      <c r="E602" s="617"/>
      <c r="F602" s="632" t="s">
        <v>272</v>
      </c>
      <c r="G602" s="632"/>
      <c r="H602" s="632"/>
      <c r="I602" s="632"/>
      <c r="J602" s="632"/>
      <c r="K602" s="632" t="s">
        <v>272</v>
      </c>
      <c r="L602" s="632"/>
      <c r="M602" s="675"/>
    </row>
    <row r="603" spans="1:13" ht="18" customHeight="1">
      <c r="A603" s="613" t="s">
        <v>273</v>
      </c>
      <c r="B603" s="614"/>
      <c r="C603" s="614"/>
      <c r="D603" s="614"/>
      <c r="E603" s="614"/>
      <c r="F603" s="614"/>
      <c r="G603" s="614"/>
      <c r="H603" s="614"/>
      <c r="I603" s="614"/>
      <c r="J603" s="614"/>
      <c r="K603" s="614"/>
      <c r="L603" s="614"/>
      <c r="M603" s="615"/>
    </row>
    <row r="604" spans="1:13" ht="18" customHeight="1">
      <c r="A604" s="613" t="s">
        <v>268</v>
      </c>
      <c r="B604" s="614"/>
      <c r="C604" s="614"/>
      <c r="D604" s="614"/>
      <c r="E604" s="614"/>
      <c r="F604" s="614" t="s">
        <v>269</v>
      </c>
      <c r="G604" s="614"/>
      <c r="H604" s="614"/>
      <c r="I604" s="614"/>
      <c r="J604" s="614"/>
      <c r="K604" s="614" t="s">
        <v>270</v>
      </c>
      <c r="L604" s="614"/>
      <c r="M604" s="615"/>
    </row>
    <row r="605" spans="1:13" ht="18" customHeight="1">
      <c r="A605" s="638" t="s">
        <v>274</v>
      </c>
      <c r="B605" s="639"/>
      <c r="C605" s="639"/>
      <c r="D605" s="639"/>
      <c r="E605" s="639"/>
      <c r="F605" s="614" t="s">
        <v>272</v>
      </c>
      <c r="G605" s="614"/>
      <c r="H605" s="614"/>
      <c r="I605" s="614"/>
      <c r="J605" s="614"/>
      <c r="K605" s="614" t="s">
        <v>272</v>
      </c>
      <c r="L605" s="614"/>
      <c r="M605" s="615"/>
    </row>
    <row r="606" spans="1:13" ht="18" customHeight="1">
      <c r="A606" s="638" t="s">
        <v>275</v>
      </c>
      <c r="B606" s="639"/>
      <c r="C606" s="639"/>
      <c r="D606" s="639"/>
      <c r="E606" s="639"/>
      <c r="F606" s="677" t="s">
        <v>272</v>
      </c>
      <c r="G606" s="632"/>
      <c r="H606" s="632"/>
      <c r="I606" s="632"/>
      <c r="J606" s="632"/>
      <c r="K606" s="677" t="s">
        <v>272</v>
      </c>
      <c r="L606" s="632"/>
      <c r="M606" s="675"/>
    </row>
    <row r="607" spans="1:13" ht="18" customHeight="1">
      <c r="A607" s="643" t="s">
        <v>276</v>
      </c>
      <c r="B607" s="644"/>
      <c r="C607" s="644"/>
      <c r="D607" s="644"/>
      <c r="E607" s="645"/>
      <c r="F607" s="687" t="s">
        <v>272</v>
      </c>
      <c r="G607" s="688"/>
      <c r="H607" s="688"/>
      <c r="I607" s="688"/>
      <c r="J607" s="689"/>
      <c r="K607" s="687" t="s">
        <v>272</v>
      </c>
      <c r="L607" s="688"/>
      <c r="M607" s="690"/>
    </row>
    <row r="608" spans="1:13" ht="18" customHeight="1">
      <c r="A608" s="643" t="s">
        <v>277</v>
      </c>
      <c r="B608" s="644"/>
      <c r="C608" s="644"/>
      <c r="D608" s="644"/>
      <c r="E608" s="645"/>
      <c r="F608" s="687" t="s">
        <v>272</v>
      </c>
      <c r="G608" s="688"/>
      <c r="H608" s="688"/>
      <c r="I608" s="688"/>
      <c r="J608" s="689"/>
      <c r="K608" s="687" t="s">
        <v>272</v>
      </c>
      <c r="L608" s="688"/>
      <c r="M608" s="690"/>
    </row>
    <row r="609" spans="1:13" ht="18" customHeight="1">
      <c r="A609" s="613" t="s">
        <v>278</v>
      </c>
      <c r="B609" s="614"/>
      <c r="C609" s="614"/>
      <c r="D609" s="614"/>
      <c r="E609" s="614"/>
      <c r="F609" s="614"/>
      <c r="G609" s="614"/>
      <c r="H609" s="614"/>
      <c r="I609" s="614"/>
      <c r="J609" s="614"/>
      <c r="K609" s="614"/>
      <c r="L609" s="614"/>
      <c r="M609" s="615"/>
    </row>
    <row r="610" spans="1:13" ht="18" customHeight="1">
      <c r="A610" s="613" t="s">
        <v>268</v>
      </c>
      <c r="B610" s="614"/>
      <c r="C610" s="614"/>
      <c r="D610" s="614"/>
      <c r="E610" s="614"/>
      <c r="F610" s="614" t="s">
        <v>269</v>
      </c>
      <c r="G610" s="614"/>
      <c r="H610" s="614"/>
      <c r="I610" s="614"/>
      <c r="J610" s="614"/>
      <c r="K610" s="614" t="s">
        <v>270</v>
      </c>
      <c r="L610" s="614"/>
      <c r="M610" s="615"/>
    </row>
    <row r="611" spans="1:13" ht="18" customHeight="1">
      <c r="A611" s="616" t="s">
        <v>279</v>
      </c>
      <c r="B611" s="617"/>
      <c r="C611" s="617"/>
      <c r="D611" s="617"/>
      <c r="E611" s="617"/>
      <c r="F611" s="617"/>
      <c r="G611" s="618" t="s">
        <v>462</v>
      </c>
      <c r="H611" s="618"/>
      <c r="I611" s="618"/>
      <c r="J611" s="618"/>
      <c r="K611" s="618"/>
      <c r="L611" s="618"/>
      <c r="M611" s="619"/>
    </row>
    <row r="612" spans="1:13" ht="18" customHeight="1">
      <c r="A612" s="117" t="s">
        <v>280</v>
      </c>
      <c r="B612" s="620" t="s">
        <v>166</v>
      </c>
      <c r="C612" s="621"/>
      <c r="D612" s="621"/>
      <c r="E612" s="621"/>
      <c r="F612" s="621"/>
      <c r="G612" s="621"/>
      <c r="H612" s="621"/>
      <c r="I612" s="621"/>
      <c r="J612" s="621"/>
      <c r="K612" s="621"/>
      <c r="L612" s="621"/>
      <c r="M612" s="622"/>
    </row>
    <row r="613" spans="1:13" ht="18" customHeight="1">
      <c r="A613" s="117" t="s">
        <v>226</v>
      </c>
      <c r="B613" s="620" t="s">
        <v>438</v>
      </c>
      <c r="C613" s="621"/>
      <c r="D613" s="621"/>
      <c r="E613" s="621"/>
      <c r="F613" s="621"/>
      <c r="G613" s="621"/>
      <c r="H613" s="621"/>
      <c r="I613" s="621"/>
      <c r="J613" s="621"/>
      <c r="K613" s="621"/>
      <c r="L613" s="621"/>
      <c r="M613" s="622"/>
    </row>
    <row r="614" spans="1:13" ht="18" customHeight="1">
      <c r="A614" s="623" t="s">
        <v>443</v>
      </c>
      <c r="B614" s="624"/>
      <c r="C614" s="625"/>
      <c r="D614" s="632"/>
      <c r="E614" s="632"/>
      <c r="F614" s="632"/>
      <c r="G614" s="632"/>
      <c r="H614" s="632"/>
      <c r="I614" s="632"/>
      <c r="J614" s="614" t="s">
        <v>281</v>
      </c>
      <c r="K614" s="614"/>
      <c r="L614" s="614"/>
      <c r="M614" s="615"/>
    </row>
    <row r="615" spans="1:13" ht="18" customHeight="1">
      <c r="A615" s="626"/>
      <c r="B615" s="627"/>
      <c r="C615" s="628"/>
      <c r="D615" s="632"/>
      <c r="E615" s="632"/>
      <c r="F615" s="632"/>
      <c r="G615" s="632"/>
      <c r="H615" s="632"/>
      <c r="I615" s="632"/>
      <c r="J615" s="614"/>
      <c r="K615" s="614"/>
      <c r="L615" s="614"/>
      <c r="M615" s="615"/>
    </row>
    <row r="616" spans="1:13" ht="18" customHeight="1">
      <c r="A616" s="626"/>
      <c r="B616" s="627"/>
      <c r="C616" s="628"/>
      <c r="D616" s="632"/>
      <c r="E616" s="632"/>
      <c r="F616" s="632"/>
      <c r="G616" s="632"/>
      <c r="H616" s="632"/>
      <c r="I616" s="632"/>
      <c r="J616" s="614"/>
      <c r="K616" s="614"/>
      <c r="L616" s="614"/>
      <c r="M616" s="615"/>
    </row>
    <row r="617" spans="1:13" ht="18" customHeight="1">
      <c r="A617" s="629"/>
      <c r="B617" s="630"/>
      <c r="C617" s="631"/>
      <c r="D617" s="632"/>
      <c r="E617" s="632"/>
      <c r="F617" s="632"/>
      <c r="G617" s="632"/>
      <c r="H617" s="632"/>
      <c r="I617" s="632"/>
      <c r="J617" s="614"/>
      <c r="K617" s="614"/>
      <c r="L617" s="614"/>
      <c r="M617" s="615"/>
    </row>
    <row r="618" spans="1:13" ht="18" customHeight="1">
      <c r="A618" s="633" t="s">
        <v>282</v>
      </c>
      <c r="B618" s="634"/>
      <c r="C618" s="634"/>
      <c r="D618" s="634"/>
      <c r="E618" s="634"/>
      <c r="F618" s="634"/>
      <c r="G618" s="634"/>
      <c r="H618" s="635" t="s">
        <v>283</v>
      </c>
      <c r="I618" s="636"/>
      <c r="J618" s="636"/>
      <c r="K618" s="636"/>
      <c r="L618" s="636"/>
      <c r="M618" s="637"/>
    </row>
    <row r="619" spans="1:13" ht="18" customHeight="1">
      <c r="A619" s="133" t="s">
        <v>284</v>
      </c>
      <c r="B619" s="634" t="s">
        <v>130</v>
      </c>
      <c r="C619" s="634"/>
      <c r="D619" s="134" t="s">
        <v>284</v>
      </c>
      <c r="E619" s="135"/>
      <c r="F619" s="634" t="s">
        <v>130</v>
      </c>
      <c r="G619" s="634"/>
      <c r="H619" s="136"/>
      <c r="I619" s="136"/>
      <c r="J619" s="137" t="s">
        <v>285</v>
      </c>
      <c r="K619" s="136"/>
      <c r="L619" s="137" t="s">
        <v>130</v>
      </c>
      <c r="M619" s="138"/>
    </row>
    <row r="620" spans="1:13" ht="18" customHeight="1">
      <c r="A620" s="139" t="s">
        <v>286</v>
      </c>
      <c r="B620" s="609" t="s">
        <v>287</v>
      </c>
      <c r="C620" s="609"/>
      <c r="D620" s="609" t="s">
        <v>288</v>
      </c>
      <c r="E620" s="609"/>
      <c r="F620" s="609" t="s">
        <v>289</v>
      </c>
      <c r="G620" s="609"/>
      <c r="H620" s="136"/>
      <c r="I620" s="136"/>
      <c r="J620" s="610">
        <v>3</v>
      </c>
      <c r="K620" s="611"/>
      <c r="L620" s="135" t="s">
        <v>272</v>
      </c>
      <c r="M620" s="138"/>
    </row>
    <row r="621" spans="1:13" ht="18" customHeight="1">
      <c r="A621" s="139" t="s">
        <v>290</v>
      </c>
      <c r="B621" s="609" t="s">
        <v>291</v>
      </c>
      <c r="C621" s="609"/>
      <c r="D621" s="609" t="s">
        <v>292</v>
      </c>
      <c r="E621" s="609"/>
      <c r="F621" s="609" t="s">
        <v>293</v>
      </c>
      <c r="G621" s="609"/>
      <c r="H621" s="136"/>
      <c r="I621" s="136"/>
      <c r="J621" s="610">
        <v>2</v>
      </c>
      <c r="K621" s="611"/>
      <c r="L621" s="135" t="s">
        <v>294</v>
      </c>
      <c r="M621" s="138"/>
    </row>
    <row r="622" spans="1:13" ht="18" customHeight="1">
      <c r="A622" s="139" t="s">
        <v>295</v>
      </c>
      <c r="B622" s="609" t="s">
        <v>296</v>
      </c>
      <c r="C622" s="609"/>
      <c r="D622" s="609" t="s">
        <v>297</v>
      </c>
      <c r="E622" s="609"/>
      <c r="F622" s="609" t="s">
        <v>298</v>
      </c>
      <c r="G622" s="609"/>
      <c r="H622" s="136"/>
      <c r="I622" s="136"/>
      <c r="J622" s="610">
        <v>1</v>
      </c>
      <c r="K622" s="611"/>
      <c r="L622" s="135" t="s">
        <v>299</v>
      </c>
      <c r="M622" s="138"/>
    </row>
    <row r="623" spans="1:13" ht="18" customHeight="1" thickBot="1">
      <c r="A623" s="140" t="s">
        <v>300</v>
      </c>
      <c r="B623" s="612" t="s">
        <v>301</v>
      </c>
      <c r="C623" s="612"/>
      <c r="D623" s="612" t="s">
        <v>302</v>
      </c>
      <c r="E623" s="612"/>
      <c r="F623" s="612" t="s">
        <v>303</v>
      </c>
      <c r="G623" s="612"/>
      <c r="H623" s="141"/>
      <c r="I623" s="141"/>
      <c r="J623" s="141"/>
      <c r="K623" s="141"/>
      <c r="L623" s="141"/>
      <c r="M623" s="142"/>
    </row>
    <row r="624" spans="1:13" ht="18" customHeight="1" thickBot="1"/>
    <row r="625" spans="1:13" ht="18" customHeight="1">
      <c r="A625" s="105"/>
      <c r="B625" s="647" t="s">
        <v>227</v>
      </c>
      <c r="C625" s="647"/>
      <c r="D625" s="647"/>
      <c r="E625" s="647"/>
      <c r="F625" s="647"/>
      <c r="G625" s="647"/>
      <c r="H625" s="647"/>
      <c r="I625" s="656"/>
      <c r="J625" s="646" t="s">
        <v>228</v>
      </c>
      <c r="K625" s="647"/>
      <c r="L625" s="647"/>
      <c r="M625" s="648"/>
    </row>
    <row r="626" spans="1:13" ht="18" customHeight="1">
      <c r="A626" s="649" t="s">
        <v>229</v>
      </c>
      <c r="B626" s="650"/>
      <c r="C626" s="650"/>
      <c r="D626" s="650"/>
      <c r="E626" s="650"/>
      <c r="F626" s="650"/>
      <c r="G626" s="650"/>
      <c r="H626" s="650"/>
      <c r="I626" s="650"/>
      <c r="J626" s="650"/>
      <c r="K626" s="650"/>
      <c r="L626" s="650"/>
      <c r="M626" s="651"/>
    </row>
    <row r="627" spans="1:13" ht="18" customHeight="1">
      <c r="A627" s="106"/>
      <c r="B627" s="652" t="s">
        <v>230</v>
      </c>
      <c r="C627" s="652"/>
      <c r="D627" s="652"/>
      <c r="E627" s="653"/>
      <c r="F627" s="107" t="s">
        <v>231</v>
      </c>
      <c r="G627" s="107"/>
      <c r="H627" s="640" t="s">
        <v>232</v>
      </c>
      <c r="I627" s="641"/>
      <c r="J627" s="642"/>
      <c r="K627" s="109" t="s">
        <v>233</v>
      </c>
      <c r="L627" s="110"/>
      <c r="M627" s="111"/>
    </row>
    <row r="628" spans="1:13" ht="18" customHeight="1">
      <c r="A628" s="654" t="s">
        <v>439</v>
      </c>
      <c r="B628" s="641"/>
      <c r="C628" s="641"/>
      <c r="D628" s="641"/>
      <c r="E628" s="641"/>
      <c r="F628" s="641"/>
      <c r="G628" s="641"/>
      <c r="H628" s="641"/>
      <c r="I628" s="641"/>
      <c r="J628" s="641"/>
      <c r="K628" s="641"/>
      <c r="L628" s="641"/>
      <c r="M628" s="655"/>
    </row>
    <row r="629" spans="1:13" ht="18" customHeight="1">
      <c r="A629" s="643" t="s">
        <v>234</v>
      </c>
      <c r="B629" s="644"/>
      <c r="C629" s="644"/>
      <c r="D629" s="644"/>
      <c r="E629" s="644"/>
      <c r="F629" s="644"/>
      <c r="G629" s="644"/>
      <c r="H629" s="644"/>
      <c r="I629" s="644"/>
      <c r="J629" s="644"/>
      <c r="K629" s="644"/>
      <c r="L629" s="644"/>
      <c r="M629" s="666"/>
    </row>
    <row r="630" spans="1:13" ht="18" customHeight="1">
      <c r="A630" s="638" t="s">
        <v>235</v>
      </c>
      <c r="B630" s="639"/>
      <c r="C630" s="620" t="s">
        <v>169</v>
      </c>
      <c r="D630" s="621"/>
      <c r="E630" s="621"/>
      <c r="F630" s="621"/>
      <c r="G630" s="676"/>
      <c r="H630" s="112" t="s">
        <v>236</v>
      </c>
      <c r="I630" s="113"/>
      <c r="J630" s="618">
        <v>14</v>
      </c>
      <c r="K630" s="618"/>
      <c r="L630" s="618"/>
      <c r="M630" s="619"/>
    </row>
    <row r="631" spans="1:13" ht="18" customHeight="1">
      <c r="A631" s="638" t="s">
        <v>237</v>
      </c>
      <c r="B631" s="639"/>
      <c r="C631" s="620" t="s">
        <v>139</v>
      </c>
      <c r="D631" s="621"/>
      <c r="E631" s="621"/>
      <c r="F631" s="621"/>
      <c r="G631" s="676"/>
      <c r="H631" s="112" t="s">
        <v>238</v>
      </c>
      <c r="I631" s="113"/>
      <c r="J631" s="699">
        <v>1356</v>
      </c>
      <c r="K631" s="699"/>
      <c r="L631" s="699"/>
      <c r="M631" s="700"/>
    </row>
    <row r="632" spans="1:13" ht="18" customHeight="1">
      <c r="A632" s="638" t="s">
        <v>239</v>
      </c>
      <c r="B632" s="639"/>
      <c r="C632" s="686" t="s">
        <v>82</v>
      </c>
      <c r="D632" s="621"/>
      <c r="E632" s="621"/>
      <c r="F632" s="621"/>
      <c r="G632" s="676"/>
      <c r="H632" s="112" t="s">
        <v>240</v>
      </c>
      <c r="I632" s="113"/>
      <c r="J632" s="618">
        <v>8082407884</v>
      </c>
      <c r="K632" s="618"/>
      <c r="L632" s="618"/>
      <c r="M632" s="619"/>
    </row>
    <row r="633" spans="1:13" ht="18" customHeight="1">
      <c r="A633" s="638" t="s">
        <v>241</v>
      </c>
      <c r="B633" s="639"/>
      <c r="C633" s="620" t="s">
        <v>398</v>
      </c>
      <c r="D633" s="621"/>
      <c r="E633" s="621"/>
      <c r="F633" s="621"/>
      <c r="G633" s="622"/>
      <c r="H633" s="616" t="s">
        <v>195</v>
      </c>
      <c r="I633" s="617"/>
      <c r="J633" s="618" t="s">
        <v>399</v>
      </c>
      <c r="K633" s="618"/>
      <c r="L633" s="618"/>
      <c r="M633" s="619"/>
    </row>
    <row r="634" spans="1:13" ht="18" customHeight="1">
      <c r="A634" s="613" t="s">
        <v>242</v>
      </c>
      <c r="B634" s="614"/>
      <c r="C634" s="614"/>
      <c r="D634" s="614"/>
      <c r="E634" s="614"/>
      <c r="F634" s="614"/>
      <c r="G634" s="614"/>
      <c r="H634" s="614"/>
      <c r="I634" s="614"/>
      <c r="J634" s="614"/>
      <c r="K634" s="614"/>
      <c r="L634" s="614"/>
      <c r="M634" s="615"/>
    </row>
    <row r="635" spans="1:13" ht="18" customHeight="1">
      <c r="A635" s="671" t="s">
        <v>243</v>
      </c>
      <c r="B635" s="614" t="s">
        <v>244</v>
      </c>
      <c r="C635" s="614"/>
      <c r="D635" s="614"/>
      <c r="E635" s="614"/>
      <c r="F635" s="614"/>
      <c r="G635" s="614"/>
      <c r="H635" s="614" t="s">
        <v>245</v>
      </c>
      <c r="I635" s="614"/>
      <c r="J635" s="614"/>
      <c r="K635" s="614"/>
      <c r="L635" s="614"/>
      <c r="M635" s="615"/>
    </row>
    <row r="636" spans="1:13" ht="30">
      <c r="A636" s="671"/>
      <c r="B636" s="114" t="s">
        <v>246</v>
      </c>
      <c r="C636" s="114" t="s">
        <v>247</v>
      </c>
      <c r="D636" s="114" t="s">
        <v>248</v>
      </c>
      <c r="E636" s="114" t="s">
        <v>249</v>
      </c>
      <c r="F636" s="114">
        <v>100</v>
      </c>
      <c r="G636" s="115" t="s">
        <v>187</v>
      </c>
      <c r="H636" s="114" t="s">
        <v>250</v>
      </c>
      <c r="I636" s="114" t="s">
        <v>247</v>
      </c>
      <c r="J636" s="114" t="s">
        <v>248</v>
      </c>
      <c r="K636" s="114" t="s">
        <v>251</v>
      </c>
      <c r="L636" s="114">
        <v>100</v>
      </c>
      <c r="M636" s="116" t="s">
        <v>187</v>
      </c>
    </row>
    <row r="637" spans="1:13" ht="18" customHeight="1">
      <c r="A637" s="117" t="s">
        <v>123</v>
      </c>
      <c r="B637" s="370">
        <v>8.75</v>
      </c>
      <c r="C637" s="390">
        <v>5</v>
      </c>
      <c r="D637" s="391">
        <v>4</v>
      </c>
      <c r="E637" s="391">
        <v>41.5</v>
      </c>
      <c r="F637" s="366">
        <f t="shared" ref="F637" si="124">B637+C637+D637+E637</f>
        <v>59.25</v>
      </c>
      <c r="G637" s="367" t="str">
        <f t="shared" ref="G637:G640" si="125">IF(F637&gt;=91,"A1",IF(F637&gt;=81,"A2",IF(F637&gt;=71,"B1",IF(F637&gt;=61,"B2",IF(F637&gt;=51,"C1",IF(F637&gt;=41,"C2",IF(F637&gt;=33,"D","E")))))))</f>
        <v>C1</v>
      </c>
      <c r="H637" s="369">
        <v>7.5</v>
      </c>
      <c r="I637" s="370">
        <v>4.5</v>
      </c>
      <c r="J637" s="370">
        <v>4</v>
      </c>
      <c r="K637" s="371">
        <v>64</v>
      </c>
      <c r="L637" s="372">
        <f t="shared" ref="L637" si="126">SUM(H637:K637)</f>
        <v>80</v>
      </c>
      <c r="M637" s="370" t="str">
        <f t="shared" ref="M637:M640" si="127">IF(L637&gt;=91,"A1",IF(L637&gt;=81,"A2",IF(L637&gt;=71,"B1",IF(L637&gt;=61,"B2",IF(L637&gt;=51,"C1",IF(L637&gt;=41,"C2",IF(L637&gt;=33,"D","E")))))))</f>
        <v>B1</v>
      </c>
    </row>
    <row r="638" spans="1:13" ht="18" customHeight="1">
      <c r="A638" s="117" t="s">
        <v>124</v>
      </c>
      <c r="B638" s="370">
        <v>9.25</v>
      </c>
      <c r="C638" s="370">
        <v>4.5</v>
      </c>
      <c r="D638" s="370">
        <v>5</v>
      </c>
      <c r="E638" s="370">
        <v>43.5</v>
      </c>
      <c r="F638" s="372">
        <f t="shared" ref="F638:F640" si="128">(B638+C638+D638+E638)</f>
        <v>62.25</v>
      </c>
      <c r="G638" s="370" t="str">
        <f t="shared" si="125"/>
        <v>B2</v>
      </c>
      <c r="H638" s="370">
        <v>6.75</v>
      </c>
      <c r="I638" s="370">
        <v>4.5</v>
      </c>
      <c r="J638" s="370">
        <v>4.5</v>
      </c>
      <c r="K638" s="370">
        <v>54.5</v>
      </c>
      <c r="L638" s="374">
        <f t="shared" ref="L638:L640" si="129">SUM(H638:K638)</f>
        <v>70.25</v>
      </c>
      <c r="M638" s="375" t="str">
        <f t="shared" si="127"/>
        <v>B2</v>
      </c>
    </row>
    <row r="639" spans="1:13" ht="18" customHeight="1">
      <c r="A639" s="117" t="s">
        <v>252</v>
      </c>
      <c r="B639" s="370">
        <v>7.25</v>
      </c>
      <c r="C639" s="370">
        <v>4</v>
      </c>
      <c r="D639" s="370">
        <v>5</v>
      </c>
      <c r="E639" s="370">
        <v>57.5</v>
      </c>
      <c r="F639" s="370">
        <f t="shared" si="128"/>
        <v>73.75</v>
      </c>
      <c r="G639" s="370" t="str">
        <f t="shared" si="125"/>
        <v>B1</v>
      </c>
      <c r="H639" s="369">
        <v>7.5</v>
      </c>
      <c r="I639" s="370">
        <v>4</v>
      </c>
      <c r="J639" s="370">
        <v>4</v>
      </c>
      <c r="K639" s="370">
        <v>49</v>
      </c>
      <c r="L639" s="374">
        <f t="shared" si="129"/>
        <v>64.5</v>
      </c>
      <c r="M639" s="375" t="str">
        <f t="shared" si="127"/>
        <v>B2</v>
      </c>
    </row>
    <row r="640" spans="1:13" ht="18" customHeight="1">
      <c r="A640" s="117" t="s">
        <v>126</v>
      </c>
      <c r="B640" s="370">
        <v>9.25</v>
      </c>
      <c r="C640" s="370" t="s">
        <v>322</v>
      </c>
      <c r="D640" s="370">
        <v>4</v>
      </c>
      <c r="E640" s="370">
        <v>68.5</v>
      </c>
      <c r="F640" s="370">
        <f t="shared" si="128"/>
        <v>85.75</v>
      </c>
      <c r="G640" s="370" t="str">
        <f t="shared" si="125"/>
        <v>A2</v>
      </c>
      <c r="H640" s="122">
        <v>7.5</v>
      </c>
      <c r="I640" s="392">
        <v>5</v>
      </c>
      <c r="J640" s="378">
        <v>5</v>
      </c>
      <c r="K640" s="332">
        <v>59.5</v>
      </c>
      <c r="L640" s="374">
        <f t="shared" si="129"/>
        <v>77</v>
      </c>
      <c r="M640" s="374" t="str">
        <f t="shared" si="127"/>
        <v>B1</v>
      </c>
    </row>
    <row r="641" spans="1:13" ht="18" customHeight="1">
      <c r="A641" s="117" t="s">
        <v>127</v>
      </c>
      <c r="B641" s="370"/>
      <c r="C641" s="370"/>
      <c r="D641" s="370"/>
      <c r="E641" s="124"/>
      <c r="F641" s="393">
        <v>37.5</v>
      </c>
      <c r="G641" s="370"/>
      <c r="H641" s="370"/>
      <c r="I641" s="370"/>
      <c r="J641" s="370"/>
      <c r="K641" s="370"/>
      <c r="L641" s="370">
        <v>40.5</v>
      </c>
      <c r="M641" s="380"/>
    </row>
    <row r="642" spans="1:13" ht="18" customHeight="1">
      <c r="A642" s="117" t="s">
        <v>253</v>
      </c>
      <c r="B642" s="370"/>
      <c r="C642" s="370"/>
      <c r="D642" s="370"/>
      <c r="E642" s="381"/>
      <c r="F642" s="370">
        <v>19</v>
      </c>
      <c r="G642" s="370"/>
      <c r="H642" s="370"/>
      <c r="I642" s="370"/>
      <c r="J642" s="370"/>
      <c r="K642" s="381"/>
      <c r="L642" s="370">
        <v>38</v>
      </c>
      <c r="M642" s="380"/>
    </row>
    <row r="643" spans="1:13" ht="18" customHeight="1">
      <c r="A643" s="117" t="s">
        <v>254</v>
      </c>
      <c r="B643" s="370"/>
      <c r="C643" s="370"/>
      <c r="D643" s="370"/>
      <c r="E643" s="370"/>
      <c r="F643" s="370">
        <v>41</v>
      </c>
      <c r="G643" s="370"/>
      <c r="H643" s="370"/>
      <c r="I643" s="370"/>
      <c r="J643" s="370"/>
      <c r="K643" s="370"/>
      <c r="L643" s="370">
        <v>37.5</v>
      </c>
      <c r="M643" s="380"/>
    </row>
    <row r="644" spans="1:13" ht="26.25">
      <c r="A644" s="326" t="s">
        <v>255</v>
      </c>
      <c r="B644" s="326"/>
      <c r="C644" s="327" t="s">
        <v>256</v>
      </c>
      <c r="D644" s="383">
        <f>(F637+F638+F639+F640+F641)</f>
        <v>318.5</v>
      </c>
      <c r="E644" s="127"/>
      <c r="F644" s="327" t="s">
        <v>257</v>
      </c>
      <c r="G644" s="383">
        <f>(D644/450)*100</f>
        <v>70.777777777777771</v>
      </c>
      <c r="H644" s="127"/>
      <c r="I644" s="128"/>
      <c r="J644" s="672" t="s">
        <v>258</v>
      </c>
      <c r="K644" s="672"/>
      <c r="L644" s="618" t="str">
        <f>IF(G644&gt;=91,"A1",IF(G644&gt;=81,"A2",IF(G644&gt;=71,"B1",IF(G644&gt;=61,"B2",IF(G644&gt;=51,"C1",IF(G644&gt;=41,"C2",IF(G644&gt;=33,"D","E")))))))</f>
        <v>B2</v>
      </c>
      <c r="M644" s="618" t="str">
        <f t="shared" ref="M644:M645" si="130">IF(K644&gt;=91,"A1",IF(K644&gt;=81,"A2",IF(K644&gt;=71,"B1",IF(K644&gt;=61,"B2",IF(K644&gt;=51,"C1",IF(K644&gt;=41,"C2",IF(K644&gt;=33,"D","E")))))))</f>
        <v>E</v>
      </c>
    </row>
    <row r="645" spans="1:13" ht="26.25">
      <c r="A645" s="129" t="s">
        <v>259</v>
      </c>
      <c r="B645" s="326"/>
      <c r="C645" s="327" t="s">
        <v>260</v>
      </c>
      <c r="D645" s="396">
        <f>(L637+L638+L639+L640+L641)</f>
        <v>332.25</v>
      </c>
      <c r="E645" s="127"/>
      <c r="F645" s="327" t="s">
        <v>261</v>
      </c>
      <c r="G645" s="383">
        <f>D645/450*100</f>
        <v>73.833333333333329</v>
      </c>
      <c r="H645" s="130"/>
      <c r="I645" s="131"/>
      <c r="J645" s="672" t="s">
        <v>262</v>
      </c>
      <c r="K645" s="672"/>
      <c r="L645" s="618" t="str">
        <f>IF(G645&gt;=91,"A1",IF(G645&gt;=81,"A2",IF(G645&gt;=71,"B1",IF(G645&gt;=61,"B2",IF(G645&gt;=51,"C1",IF(G645&gt;=41,"C2",IF(G645&gt;=33,"D","E")))))))</f>
        <v>B1</v>
      </c>
      <c r="M645" s="618" t="str">
        <f t="shared" si="130"/>
        <v>E</v>
      </c>
    </row>
    <row r="646" spans="1:13" ht="18" customHeight="1">
      <c r="A646" s="328" t="s">
        <v>263</v>
      </c>
      <c r="B646" s="328"/>
      <c r="C646" s="322"/>
      <c r="D646" s="400">
        <f>(D644+D645)</f>
        <v>650.75</v>
      </c>
      <c r="E646" s="385"/>
      <c r="F646" s="328" t="s">
        <v>264</v>
      </c>
      <c r="G646" s="328"/>
      <c r="H646" s="328"/>
      <c r="I646" s="384">
        <f>(D646/900)*100</f>
        <v>72.305555555555557</v>
      </c>
      <c r="J646" s="673" t="s">
        <v>265</v>
      </c>
      <c r="K646" s="674"/>
      <c r="L646" s="673" t="str">
        <f>IF(I646&gt;=91,"A1",IF(I646&gt;=81,"A2",IF(I646&gt;=71,"B1",IF(I646&gt;=61,"B2",IF(I646&gt;=51,"C1",IF(I646&gt;=41,"C2",IF(I646&gt;=33,"D","E")))))))</f>
        <v>B1</v>
      </c>
      <c r="M646" s="674"/>
    </row>
    <row r="647" spans="1:13" ht="18" customHeight="1">
      <c r="A647" s="667" t="s">
        <v>266</v>
      </c>
      <c r="B647" s="668"/>
      <c r="C647" s="668"/>
      <c r="D647" s="668"/>
      <c r="E647" s="668"/>
      <c r="F647" s="668"/>
      <c r="G647" s="668"/>
      <c r="H647" s="668"/>
      <c r="I647" s="668"/>
      <c r="J647" s="668"/>
      <c r="K647" s="668"/>
      <c r="L647" s="668"/>
      <c r="M647" s="669"/>
    </row>
    <row r="648" spans="1:13" ht="18" customHeight="1">
      <c r="A648" s="613" t="s">
        <v>267</v>
      </c>
      <c r="B648" s="614"/>
      <c r="C648" s="614"/>
      <c r="D648" s="614"/>
      <c r="E648" s="614"/>
      <c r="F648" s="614"/>
      <c r="G648" s="614"/>
      <c r="H648" s="614"/>
      <c r="I648" s="614"/>
      <c r="J648" s="614"/>
      <c r="K648" s="614"/>
      <c r="L648" s="614"/>
      <c r="M648" s="615"/>
    </row>
    <row r="649" spans="1:13" ht="18" customHeight="1">
      <c r="A649" s="613" t="s">
        <v>268</v>
      </c>
      <c r="B649" s="614"/>
      <c r="C649" s="614"/>
      <c r="D649" s="614"/>
      <c r="E649" s="614"/>
      <c r="F649" s="614" t="s">
        <v>269</v>
      </c>
      <c r="G649" s="614"/>
      <c r="H649" s="614"/>
      <c r="I649" s="614"/>
      <c r="J649" s="614"/>
      <c r="K649" s="614" t="s">
        <v>270</v>
      </c>
      <c r="L649" s="614"/>
      <c r="M649" s="615"/>
    </row>
    <row r="650" spans="1:13" ht="18" customHeight="1">
      <c r="A650" s="616" t="s">
        <v>271</v>
      </c>
      <c r="B650" s="617"/>
      <c r="C650" s="617"/>
      <c r="D650" s="617"/>
      <c r="E650" s="617"/>
      <c r="F650" s="632" t="s">
        <v>272</v>
      </c>
      <c r="G650" s="632"/>
      <c r="H650" s="632"/>
      <c r="I650" s="632"/>
      <c r="J650" s="632"/>
      <c r="K650" s="632" t="s">
        <v>272</v>
      </c>
      <c r="L650" s="632"/>
      <c r="M650" s="675"/>
    </row>
    <row r="651" spans="1:13" ht="18" customHeight="1">
      <c r="A651" s="613" t="s">
        <v>273</v>
      </c>
      <c r="B651" s="614"/>
      <c r="C651" s="614"/>
      <c r="D651" s="614"/>
      <c r="E651" s="614"/>
      <c r="F651" s="614"/>
      <c r="G651" s="614"/>
      <c r="H651" s="614"/>
      <c r="I651" s="614"/>
      <c r="J651" s="614"/>
      <c r="K651" s="614"/>
      <c r="L651" s="614"/>
      <c r="M651" s="615"/>
    </row>
    <row r="652" spans="1:13" ht="18" customHeight="1">
      <c r="A652" s="613" t="s">
        <v>268</v>
      </c>
      <c r="B652" s="614"/>
      <c r="C652" s="614"/>
      <c r="D652" s="614"/>
      <c r="E652" s="614"/>
      <c r="F652" s="614" t="s">
        <v>269</v>
      </c>
      <c r="G652" s="614"/>
      <c r="H652" s="614"/>
      <c r="I652" s="614"/>
      <c r="J652" s="614"/>
      <c r="K652" s="614" t="s">
        <v>270</v>
      </c>
      <c r="L652" s="614"/>
      <c r="M652" s="615"/>
    </row>
    <row r="653" spans="1:13" ht="18" customHeight="1">
      <c r="A653" s="638" t="s">
        <v>274</v>
      </c>
      <c r="B653" s="639"/>
      <c r="C653" s="639"/>
      <c r="D653" s="639"/>
      <c r="E653" s="639"/>
      <c r="F653" s="614" t="s">
        <v>272</v>
      </c>
      <c r="G653" s="614"/>
      <c r="H653" s="614"/>
      <c r="I653" s="614"/>
      <c r="J653" s="614"/>
      <c r="K653" s="614" t="s">
        <v>272</v>
      </c>
      <c r="L653" s="614"/>
      <c r="M653" s="615"/>
    </row>
    <row r="654" spans="1:13" ht="18" customHeight="1">
      <c r="A654" s="638" t="s">
        <v>275</v>
      </c>
      <c r="B654" s="639"/>
      <c r="C654" s="639"/>
      <c r="D654" s="639"/>
      <c r="E654" s="639"/>
      <c r="F654" s="618" t="s">
        <v>272</v>
      </c>
      <c r="G654" s="618"/>
      <c r="H654" s="618"/>
      <c r="I654" s="618"/>
      <c r="J654" s="618"/>
      <c r="K654" s="618" t="s">
        <v>272</v>
      </c>
      <c r="L654" s="618"/>
      <c r="M654" s="619"/>
    </row>
    <row r="655" spans="1:13" ht="18" customHeight="1">
      <c r="A655" s="643" t="s">
        <v>276</v>
      </c>
      <c r="B655" s="644"/>
      <c r="C655" s="644"/>
      <c r="D655" s="644"/>
      <c r="E655" s="645"/>
      <c r="F655" s="620" t="s">
        <v>272</v>
      </c>
      <c r="G655" s="621"/>
      <c r="H655" s="621"/>
      <c r="I655" s="621"/>
      <c r="J655" s="676"/>
      <c r="K655" s="620" t="s">
        <v>272</v>
      </c>
      <c r="L655" s="621"/>
      <c r="M655" s="622"/>
    </row>
    <row r="656" spans="1:13" ht="18" customHeight="1">
      <c r="A656" s="643" t="s">
        <v>277</v>
      </c>
      <c r="B656" s="644"/>
      <c r="C656" s="644"/>
      <c r="D656" s="644"/>
      <c r="E656" s="645"/>
      <c r="F656" s="620" t="s">
        <v>272</v>
      </c>
      <c r="G656" s="621"/>
      <c r="H656" s="621"/>
      <c r="I656" s="621"/>
      <c r="J656" s="676"/>
      <c r="K656" s="620" t="s">
        <v>272</v>
      </c>
      <c r="L656" s="621"/>
      <c r="M656" s="622"/>
    </row>
    <row r="657" spans="1:13" ht="18" customHeight="1">
      <c r="A657" s="613" t="s">
        <v>278</v>
      </c>
      <c r="B657" s="614"/>
      <c r="C657" s="614"/>
      <c r="D657" s="614"/>
      <c r="E657" s="614"/>
      <c r="F657" s="614"/>
      <c r="G657" s="614"/>
      <c r="H657" s="614"/>
      <c r="I657" s="614"/>
      <c r="J657" s="614"/>
      <c r="K657" s="614"/>
      <c r="L657" s="614"/>
      <c r="M657" s="615"/>
    </row>
    <row r="658" spans="1:13" ht="18" customHeight="1">
      <c r="A658" s="613" t="s">
        <v>268</v>
      </c>
      <c r="B658" s="614"/>
      <c r="C658" s="614"/>
      <c r="D658" s="614"/>
      <c r="E658" s="614"/>
      <c r="F658" s="614" t="s">
        <v>269</v>
      </c>
      <c r="G658" s="614"/>
      <c r="H658" s="614"/>
      <c r="I658" s="614"/>
      <c r="J658" s="614"/>
      <c r="K658" s="614" t="s">
        <v>270</v>
      </c>
      <c r="L658" s="614"/>
      <c r="M658" s="615"/>
    </row>
    <row r="659" spans="1:13" ht="18" customHeight="1">
      <c r="A659" s="616" t="s">
        <v>279</v>
      </c>
      <c r="B659" s="617"/>
      <c r="C659" s="617"/>
      <c r="D659" s="617"/>
      <c r="E659" s="617"/>
      <c r="F659" s="617"/>
      <c r="G659" s="618" t="s">
        <v>457</v>
      </c>
      <c r="H659" s="618"/>
      <c r="I659" s="618"/>
      <c r="J659" s="618"/>
      <c r="K659" s="618"/>
      <c r="L659" s="618"/>
      <c r="M659" s="619"/>
    </row>
    <row r="660" spans="1:13" ht="18" customHeight="1">
      <c r="A660" s="325" t="s">
        <v>280</v>
      </c>
      <c r="B660" s="620" t="s">
        <v>447</v>
      </c>
      <c r="C660" s="621"/>
      <c r="D660" s="621"/>
      <c r="E660" s="621"/>
      <c r="F660" s="621"/>
      <c r="G660" s="621"/>
      <c r="H660" s="621"/>
      <c r="I660" s="621"/>
      <c r="J660" s="621"/>
      <c r="K660" s="621"/>
      <c r="L660" s="621"/>
      <c r="M660" s="622"/>
    </row>
    <row r="661" spans="1:13" ht="18" customHeight="1">
      <c r="A661" s="117" t="s">
        <v>226</v>
      </c>
      <c r="B661" s="620" t="s">
        <v>438</v>
      </c>
      <c r="C661" s="621"/>
      <c r="D661" s="621"/>
      <c r="E661" s="621"/>
      <c r="F661" s="621"/>
      <c r="G661" s="621"/>
      <c r="H661" s="621"/>
      <c r="I661" s="621"/>
      <c r="J661" s="621"/>
      <c r="K661" s="621"/>
      <c r="L661" s="621"/>
      <c r="M661" s="622"/>
    </row>
    <row r="662" spans="1:13" ht="18" customHeight="1">
      <c r="A662" s="623" t="s">
        <v>443</v>
      </c>
      <c r="B662" s="624"/>
      <c r="C662" s="625"/>
      <c r="D662" s="632"/>
      <c r="E662" s="632"/>
      <c r="F662" s="632"/>
      <c r="G662" s="632"/>
      <c r="H662" s="632"/>
      <c r="I662" s="632"/>
      <c r="J662" s="614" t="s">
        <v>281</v>
      </c>
      <c r="K662" s="614"/>
      <c r="L662" s="614"/>
      <c r="M662" s="615"/>
    </row>
    <row r="663" spans="1:13" ht="18" customHeight="1">
      <c r="A663" s="626"/>
      <c r="B663" s="627"/>
      <c r="C663" s="628"/>
      <c r="D663" s="632"/>
      <c r="E663" s="632"/>
      <c r="F663" s="632"/>
      <c r="G663" s="632"/>
      <c r="H663" s="632"/>
      <c r="I663" s="632"/>
      <c r="J663" s="614"/>
      <c r="K663" s="614"/>
      <c r="L663" s="614"/>
      <c r="M663" s="615"/>
    </row>
    <row r="664" spans="1:13" ht="18" customHeight="1">
      <c r="A664" s="626"/>
      <c r="B664" s="627"/>
      <c r="C664" s="628"/>
      <c r="D664" s="632"/>
      <c r="E664" s="632"/>
      <c r="F664" s="632"/>
      <c r="G664" s="632"/>
      <c r="H664" s="632"/>
      <c r="I664" s="632"/>
      <c r="J664" s="614"/>
      <c r="K664" s="614"/>
      <c r="L664" s="614"/>
      <c r="M664" s="615"/>
    </row>
    <row r="665" spans="1:13" ht="18" customHeight="1">
      <c r="A665" s="629"/>
      <c r="B665" s="630"/>
      <c r="C665" s="631"/>
      <c r="D665" s="632"/>
      <c r="E665" s="632"/>
      <c r="F665" s="632"/>
      <c r="G665" s="632"/>
      <c r="H665" s="632"/>
      <c r="I665" s="632"/>
      <c r="J665" s="614"/>
      <c r="K665" s="614"/>
      <c r="L665" s="614"/>
      <c r="M665" s="615"/>
    </row>
    <row r="666" spans="1:13" ht="18" customHeight="1">
      <c r="A666" s="633" t="s">
        <v>282</v>
      </c>
      <c r="B666" s="634"/>
      <c r="C666" s="634"/>
      <c r="D666" s="634"/>
      <c r="E666" s="634"/>
      <c r="F666" s="634"/>
      <c r="G666" s="634"/>
      <c r="H666" s="635" t="s">
        <v>283</v>
      </c>
      <c r="I666" s="636"/>
      <c r="J666" s="636"/>
      <c r="K666" s="636"/>
      <c r="L666" s="636"/>
      <c r="M666" s="637"/>
    </row>
    <row r="667" spans="1:13" ht="18" customHeight="1">
      <c r="A667" s="133" t="s">
        <v>284</v>
      </c>
      <c r="B667" s="634" t="s">
        <v>130</v>
      </c>
      <c r="C667" s="634"/>
      <c r="D667" s="134" t="s">
        <v>284</v>
      </c>
      <c r="E667" s="135"/>
      <c r="F667" s="634" t="s">
        <v>130</v>
      </c>
      <c r="G667" s="634"/>
      <c r="H667" s="136"/>
      <c r="I667" s="136"/>
      <c r="J667" s="137" t="s">
        <v>285</v>
      </c>
      <c r="K667" s="136"/>
      <c r="L667" s="137" t="s">
        <v>130</v>
      </c>
      <c r="M667" s="138"/>
    </row>
    <row r="668" spans="1:13" ht="18" customHeight="1">
      <c r="A668" s="139" t="s">
        <v>286</v>
      </c>
      <c r="B668" s="609" t="s">
        <v>287</v>
      </c>
      <c r="C668" s="609"/>
      <c r="D668" s="609" t="s">
        <v>288</v>
      </c>
      <c r="E668" s="609"/>
      <c r="F668" s="609" t="s">
        <v>289</v>
      </c>
      <c r="G668" s="609"/>
      <c r="H668" s="136"/>
      <c r="I668" s="136"/>
      <c r="J668" s="610">
        <v>3</v>
      </c>
      <c r="K668" s="611"/>
      <c r="L668" s="135" t="s">
        <v>272</v>
      </c>
      <c r="M668" s="138"/>
    </row>
    <row r="669" spans="1:13" ht="18" customHeight="1">
      <c r="A669" s="139" t="s">
        <v>290</v>
      </c>
      <c r="B669" s="609" t="s">
        <v>291</v>
      </c>
      <c r="C669" s="609"/>
      <c r="D669" s="609" t="s">
        <v>292</v>
      </c>
      <c r="E669" s="609"/>
      <c r="F669" s="609" t="s">
        <v>293</v>
      </c>
      <c r="G669" s="609"/>
      <c r="H669" s="136"/>
      <c r="I669" s="136"/>
      <c r="J669" s="610">
        <v>2</v>
      </c>
      <c r="K669" s="611"/>
      <c r="L669" s="135" t="s">
        <v>294</v>
      </c>
      <c r="M669" s="138"/>
    </row>
    <row r="670" spans="1:13" ht="18" customHeight="1">
      <c r="A670" s="139" t="s">
        <v>295</v>
      </c>
      <c r="B670" s="609" t="s">
        <v>296</v>
      </c>
      <c r="C670" s="609"/>
      <c r="D670" s="609" t="s">
        <v>297</v>
      </c>
      <c r="E670" s="609"/>
      <c r="F670" s="609" t="s">
        <v>298</v>
      </c>
      <c r="G670" s="609"/>
      <c r="H670" s="136"/>
      <c r="I670" s="136"/>
      <c r="J670" s="610">
        <v>1</v>
      </c>
      <c r="K670" s="611"/>
      <c r="L670" s="135" t="s">
        <v>299</v>
      </c>
      <c r="M670" s="138"/>
    </row>
    <row r="671" spans="1:13" ht="18" customHeight="1" thickBot="1">
      <c r="A671" s="140" t="s">
        <v>300</v>
      </c>
      <c r="B671" s="612" t="s">
        <v>301</v>
      </c>
      <c r="C671" s="612"/>
      <c r="D671" s="612" t="s">
        <v>302</v>
      </c>
      <c r="E671" s="612"/>
      <c r="F671" s="612" t="s">
        <v>303</v>
      </c>
      <c r="G671" s="612"/>
      <c r="H671" s="141"/>
      <c r="I671" s="141"/>
      <c r="J671" s="141"/>
      <c r="K671" s="141"/>
      <c r="L671" s="141"/>
      <c r="M671" s="142"/>
    </row>
    <row r="672" spans="1:13" ht="18" customHeight="1" thickBot="1"/>
    <row r="673" spans="1:13" ht="18" customHeight="1">
      <c r="A673" s="105"/>
      <c r="B673" s="647" t="s">
        <v>227</v>
      </c>
      <c r="C673" s="647"/>
      <c r="D673" s="647"/>
      <c r="E673" s="647"/>
      <c r="F673" s="647"/>
      <c r="G673" s="647"/>
      <c r="H673" s="647"/>
      <c r="I673" s="656"/>
      <c r="J673" s="646" t="s">
        <v>228</v>
      </c>
      <c r="K673" s="647"/>
      <c r="L673" s="647"/>
      <c r="M673" s="648"/>
    </row>
    <row r="674" spans="1:13" ht="18" customHeight="1">
      <c r="A674" s="649" t="s">
        <v>229</v>
      </c>
      <c r="B674" s="650"/>
      <c r="C674" s="650"/>
      <c r="D674" s="650"/>
      <c r="E674" s="650"/>
      <c r="F674" s="650"/>
      <c r="G674" s="650"/>
      <c r="H674" s="650"/>
      <c r="I674" s="650"/>
      <c r="J674" s="650"/>
      <c r="K674" s="650"/>
      <c r="L674" s="650"/>
      <c r="M674" s="651"/>
    </row>
    <row r="675" spans="1:13" ht="18" customHeight="1">
      <c r="A675" s="106"/>
      <c r="B675" s="652" t="s">
        <v>230</v>
      </c>
      <c r="C675" s="652"/>
      <c r="D675" s="652"/>
      <c r="E675" s="653"/>
      <c r="F675" s="107" t="s">
        <v>231</v>
      </c>
      <c r="G675" s="107"/>
      <c r="H675" s="640" t="s">
        <v>232</v>
      </c>
      <c r="I675" s="641"/>
      <c r="J675" s="642"/>
      <c r="K675" s="109" t="s">
        <v>233</v>
      </c>
      <c r="L675" s="110"/>
      <c r="M675" s="111"/>
    </row>
    <row r="676" spans="1:13" ht="18" customHeight="1">
      <c r="A676" s="654" t="s">
        <v>439</v>
      </c>
      <c r="B676" s="641"/>
      <c r="C676" s="641"/>
      <c r="D676" s="641"/>
      <c r="E676" s="641"/>
      <c r="F676" s="641"/>
      <c r="G676" s="641"/>
      <c r="H676" s="641"/>
      <c r="I676" s="641"/>
      <c r="J676" s="641"/>
      <c r="K676" s="641"/>
      <c r="L676" s="641"/>
      <c r="M676" s="655"/>
    </row>
    <row r="677" spans="1:13" ht="18" customHeight="1">
      <c r="A677" s="643" t="s">
        <v>234</v>
      </c>
      <c r="B677" s="644"/>
      <c r="C677" s="644"/>
      <c r="D677" s="644"/>
      <c r="E677" s="644"/>
      <c r="F677" s="644"/>
      <c r="G677" s="644"/>
      <c r="H677" s="644"/>
      <c r="I677" s="644"/>
      <c r="J677" s="644"/>
      <c r="K677" s="644"/>
      <c r="L677" s="644"/>
      <c r="M677" s="666"/>
    </row>
    <row r="678" spans="1:13" ht="18" customHeight="1">
      <c r="A678" s="638" t="s">
        <v>235</v>
      </c>
      <c r="B678" s="639"/>
      <c r="C678" s="620" t="s">
        <v>85</v>
      </c>
      <c r="D678" s="621"/>
      <c r="E678" s="621"/>
      <c r="F678" s="621"/>
      <c r="G678" s="676"/>
      <c r="H678" s="112" t="s">
        <v>236</v>
      </c>
      <c r="I678" s="113"/>
      <c r="J678" s="618">
        <v>15</v>
      </c>
      <c r="K678" s="618"/>
      <c r="L678" s="618"/>
      <c r="M678" s="619"/>
    </row>
    <row r="679" spans="1:13" ht="18" customHeight="1">
      <c r="A679" s="638" t="s">
        <v>237</v>
      </c>
      <c r="B679" s="639"/>
      <c r="C679" s="620" t="s">
        <v>139</v>
      </c>
      <c r="D679" s="621"/>
      <c r="E679" s="621"/>
      <c r="F679" s="621"/>
      <c r="G679" s="676"/>
      <c r="H679" s="112" t="s">
        <v>238</v>
      </c>
      <c r="I679" s="113"/>
      <c r="J679" s="699">
        <v>1348</v>
      </c>
      <c r="K679" s="699"/>
      <c r="L679" s="699"/>
      <c r="M679" s="700"/>
    </row>
    <row r="680" spans="1:13" ht="18" customHeight="1">
      <c r="A680" s="638" t="s">
        <v>239</v>
      </c>
      <c r="B680" s="639"/>
      <c r="C680" s="686" t="s">
        <v>86</v>
      </c>
      <c r="D680" s="621"/>
      <c r="E680" s="621"/>
      <c r="F680" s="621"/>
      <c r="G680" s="676"/>
      <c r="H680" s="112" t="s">
        <v>240</v>
      </c>
      <c r="I680" s="113"/>
      <c r="J680" s="618">
        <v>9149477177</v>
      </c>
      <c r="K680" s="618"/>
      <c r="L680" s="618"/>
      <c r="M680" s="619"/>
    </row>
    <row r="681" spans="1:13" ht="18" customHeight="1">
      <c r="A681" s="638" t="s">
        <v>241</v>
      </c>
      <c r="B681" s="639"/>
      <c r="C681" s="620" t="s">
        <v>402</v>
      </c>
      <c r="D681" s="621"/>
      <c r="E681" s="621"/>
      <c r="F681" s="621"/>
      <c r="G681" s="622"/>
      <c r="H681" s="616" t="s">
        <v>195</v>
      </c>
      <c r="I681" s="617"/>
      <c r="J681" s="618" t="s">
        <v>403</v>
      </c>
      <c r="K681" s="618"/>
      <c r="L681" s="618"/>
      <c r="M681" s="619"/>
    </row>
    <row r="682" spans="1:13" ht="18" customHeight="1">
      <c r="A682" s="613" t="s">
        <v>242</v>
      </c>
      <c r="B682" s="614"/>
      <c r="C682" s="614"/>
      <c r="D682" s="614"/>
      <c r="E682" s="614"/>
      <c r="F682" s="614"/>
      <c r="G682" s="614"/>
      <c r="H682" s="614"/>
      <c r="I682" s="614"/>
      <c r="J682" s="614"/>
      <c r="K682" s="614"/>
      <c r="L682" s="614"/>
      <c r="M682" s="615"/>
    </row>
    <row r="683" spans="1:13" ht="18" customHeight="1">
      <c r="A683" s="671" t="s">
        <v>243</v>
      </c>
      <c r="B683" s="614" t="s">
        <v>244</v>
      </c>
      <c r="C683" s="614"/>
      <c r="D683" s="614"/>
      <c r="E683" s="614"/>
      <c r="F683" s="614"/>
      <c r="G683" s="614"/>
      <c r="H683" s="614" t="s">
        <v>245</v>
      </c>
      <c r="I683" s="614"/>
      <c r="J683" s="614"/>
      <c r="K683" s="614"/>
      <c r="L683" s="614"/>
      <c r="M683" s="615"/>
    </row>
    <row r="684" spans="1:13" ht="30">
      <c r="A684" s="671"/>
      <c r="B684" s="114" t="s">
        <v>246</v>
      </c>
      <c r="C684" s="114" t="s">
        <v>247</v>
      </c>
      <c r="D684" s="114" t="s">
        <v>248</v>
      </c>
      <c r="E684" s="114" t="s">
        <v>249</v>
      </c>
      <c r="F684" s="114">
        <v>100</v>
      </c>
      <c r="G684" s="115" t="s">
        <v>187</v>
      </c>
      <c r="H684" s="114" t="s">
        <v>250</v>
      </c>
      <c r="I684" s="114" t="s">
        <v>247</v>
      </c>
      <c r="J684" s="114" t="s">
        <v>248</v>
      </c>
      <c r="K684" s="114" t="s">
        <v>251</v>
      </c>
      <c r="L684" s="114">
        <v>100</v>
      </c>
      <c r="M684" s="116" t="s">
        <v>187</v>
      </c>
    </row>
    <row r="685" spans="1:13" ht="18" customHeight="1">
      <c r="A685" s="117" t="s">
        <v>123</v>
      </c>
      <c r="B685" s="370">
        <v>9</v>
      </c>
      <c r="C685" s="390">
        <v>5</v>
      </c>
      <c r="D685" s="391">
        <v>5</v>
      </c>
      <c r="E685" s="391">
        <v>69</v>
      </c>
      <c r="F685" s="366">
        <f t="shared" ref="F685" si="131">B685+C685+D685+E685</f>
        <v>88</v>
      </c>
      <c r="G685" s="367" t="str">
        <f t="shared" ref="G685:G687" si="132">IF(F685&gt;=91,"A1",IF(F685&gt;=81,"A2",IF(F685&gt;=71,"B1",IF(F685&gt;=61,"B2",IF(F685&gt;=51,"C1",IF(F685&gt;=41,"C2",IF(F685&gt;=33,"D","E")))))))</f>
        <v>A2</v>
      </c>
      <c r="H685" s="369">
        <v>9.75</v>
      </c>
      <c r="I685" s="370">
        <v>5</v>
      </c>
      <c r="J685" s="370">
        <v>5</v>
      </c>
      <c r="K685" s="371">
        <v>78</v>
      </c>
      <c r="L685" s="372">
        <f t="shared" ref="L685" si="133">SUM(H685:K685)</f>
        <v>97.75</v>
      </c>
      <c r="M685" s="370" t="str">
        <f t="shared" ref="M685:M687" si="134">IF(L685&gt;=91,"A1",IF(L685&gt;=81,"A2",IF(L685&gt;=71,"B1",IF(L685&gt;=61,"B2",IF(L685&gt;=51,"C1",IF(L685&gt;=41,"C2",IF(L685&gt;=33,"D","E")))))))</f>
        <v>A1</v>
      </c>
    </row>
    <row r="686" spans="1:13" ht="18" customHeight="1">
      <c r="A686" s="117" t="s">
        <v>124</v>
      </c>
      <c r="B686" s="370">
        <v>9.75</v>
      </c>
      <c r="C686" s="370">
        <v>5</v>
      </c>
      <c r="D686" s="370">
        <v>5</v>
      </c>
      <c r="E686" s="370">
        <v>58.5</v>
      </c>
      <c r="F686" s="372">
        <f t="shared" ref="F686:F687" si="135">(B686+C686+D686+E686)</f>
        <v>78.25</v>
      </c>
      <c r="G686" s="370" t="str">
        <f t="shared" si="132"/>
        <v>B1</v>
      </c>
      <c r="H686" s="370">
        <v>9.25</v>
      </c>
      <c r="I686" s="370">
        <v>5</v>
      </c>
      <c r="J686" s="370">
        <v>5</v>
      </c>
      <c r="K686" s="377">
        <v>72</v>
      </c>
      <c r="L686" s="374">
        <f t="shared" ref="L686:L687" si="136">SUM(H686:K686)</f>
        <v>91.25</v>
      </c>
      <c r="M686" s="375" t="str">
        <f t="shared" si="134"/>
        <v>A1</v>
      </c>
    </row>
    <row r="687" spans="1:13" ht="18" customHeight="1">
      <c r="A687" s="117" t="s">
        <v>252</v>
      </c>
      <c r="B687" s="370">
        <v>9</v>
      </c>
      <c r="C687" s="370">
        <v>5</v>
      </c>
      <c r="D687" s="370">
        <v>5</v>
      </c>
      <c r="E687" s="370">
        <v>58.5</v>
      </c>
      <c r="F687" s="370">
        <f t="shared" si="135"/>
        <v>77.5</v>
      </c>
      <c r="G687" s="370" t="str">
        <f t="shared" si="132"/>
        <v>B1</v>
      </c>
      <c r="H687" s="369">
        <v>10</v>
      </c>
      <c r="I687" s="370">
        <v>5</v>
      </c>
      <c r="J687" s="370">
        <v>5</v>
      </c>
      <c r="K687" s="377">
        <v>73</v>
      </c>
      <c r="L687" s="374">
        <f t="shared" si="136"/>
        <v>93</v>
      </c>
      <c r="M687" s="375" t="str">
        <f t="shared" si="134"/>
        <v>A1</v>
      </c>
    </row>
    <row r="688" spans="1:13" ht="18" customHeight="1">
      <c r="A688" s="117" t="s">
        <v>126</v>
      </c>
      <c r="B688" s="370">
        <v>9.75</v>
      </c>
      <c r="C688" s="370" t="s">
        <v>324</v>
      </c>
      <c r="D688" s="370">
        <v>5</v>
      </c>
      <c r="E688" s="370">
        <v>74</v>
      </c>
      <c r="F688" s="370">
        <f t="shared" ref="F688" si="137">(B688+C688+D688+E688)</f>
        <v>93.25</v>
      </c>
      <c r="G688" s="370" t="str">
        <f t="shared" ref="G688" si="138">IF(F688&gt;=91,"A1",IF(F688&gt;=81,"A2",IF(F688&gt;=71,"B1",IF(F688&gt;=61,"B2",IF(F688&gt;=51,"C1",IF(F688&gt;=41,"C2",IF(F688&gt;=33,"D","E")))))))</f>
        <v>A1</v>
      </c>
      <c r="H688" s="122">
        <v>9.75</v>
      </c>
      <c r="I688" s="392">
        <v>5</v>
      </c>
      <c r="J688" s="378">
        <v>5</v>
      </c>
      <c r="K688" s="332">
        <v>79.5</v>
      </c>
      <c r="L688" s="374">
        <f t="shared" ref="L688" si="139">SUM(H688:K688)</f>
        <v>99.25</v>
      </c>
      <c r="M688" s="374" t="str">
        <f t="shared" ref="M688" si="140">IF(L688&gt;=91,"A1",IF(L688&gt;=81,"A2",IF(L688&gt;=71,"B1",IF(L688&gt;=61,"B2",IF(L688&gt;=51,"C1",IF(L688&gt;=41,"C2",IF(L688&gt;=33,"D","E")))))))</f>
        <v>A1</v>
      </c>
    </row>
    <row r="689" spans="1:13" ht="18" customHeight="1">
      <c r="A689" s="117" t="s">
        <v>127</v>
      </c>
      <c r="B689" s="370"/>
      <c r="C689" s="370"/>
      <c r="D689" s="370"/>
      <c r="E689" s="124"/>
      <c r="F689" s="393">
        <v>45</v>
      </c>
      <c r="G689" s="370"/>
      <c r="H689" s="370"/>
      <c r="I689" s="370"/>
      <c r="J689" s="370"/>
      <c r="K689" s="370"/>
      <c r="L689" s="370">
        <v>46</v>
      </c>
      <c r="M689" s="380"/>
    </row>
    <row r="690" spans="1:13" ht="18" customHeight="1">
      <c r="A690" s="117" t="s">
        <v>253</v>
      </c>
      <c r="B690" s="370"/>
      <c r="C690" s="370"/>
      <c r="D690" s="370"/>
      <c r="E690" s="381"/>
      <c r="F690" s="370">
        <v>25</v>
      </c>
      <c r="G690" s="370"/>
      <c r="H690" s="370"/>
      <c r="I690" s="370"/>
      <c r="J690" s="370"/>
      <c r="K690" s="381"/>
      <c r="L690" s="370">
        <v>42</v>
      </c>
      <c r="M690" s="380"/>
    </row>
    <row r="691" spans="1:13" ht="18" customHeight="1">
      <c r="A691" s="117" t="s">
        <v>254</v>
      </c>
      <c r="B691" s="370"/>
      <c r="C691" s="370"/>
      <c r="D691" s="370"/>
      <c r="E691" s="370"/>
      <c r="F691" s="370">
        <v>25</v>
      </c>
      <c r="G691" s="370"/>
      <c r="H691" s="370"/>
      <c r="I691" s="370"/>
      <c r="J691" s="370"/>
      <c r="K691" s="370"/>
      <c r="L691" s="370">
        <v>25</v>
      </c>
      <c r="M691" s="380"/>
    </row>
    <row r="692" spans="1:13" ht="30">
      <c r="A692" s="326" t="s">
        <v>255</v>
      </c>
      <c r="B692" s="326"/>
      <c r="C692" s="327" t="s">
        <v>256</v>
      </c>
      <c r="D692" s="383">
        <f>(F685+F686+F687+F688+F689)</f>
        <v>382</v>
      </c>
      <c r="E692" s="383"/>
      <c r="F692" s="129" t="s">
        <v>257</v>
      </c>
      <c r="G692" s="383">
        <f>(D692/450)*100</f>
        <v>84.888888888888886</v>
      </c>
      <c r="H692" s="127"/>
      <c r="I692" s="128"/>
      <c r="J692" s="672" t="s">
        <v>258</v>
      </c>
      <c r="K692" s="672"/>
      <c r="L692" s="618" t="str">
        <f>IF(G692&gt;=91,"A1",IF(G692&gt;=81,"A2",IF(G692&gt;=71,"B1",IF(G692&gt;=61,"B2",IF(G692&gt;=51,"C1",IF(G692&gt;=41,"C2",IF(G692&gt;=33,"D","E")))))))</f>
        <v>A2</v>
      </c>
      <c r="M692" s="618" t="str">
        <f t="shared" ref="M692:M693" si="141">IF(K692&gt;=91,"A1",IF(K692&gt;=81,"A2",IF(K692&gt;=71,"B1",IF(K692&gt;=61,"B2",IF(K692&gt;=51,"C1",IF(K692&gt;=41,"C2",IF(K692&gt;=33,"D","E")))))))</f>
        <v>E</v>
      </c>
    </row>
    <row r="693" spans="1:13" ht="30">
      <c r="A693" s="129" t="s">
        <v>259</v>
      </c>
      <c r="B693" s="326"/>
      <c r="C693" s="327" t="s">
        <v>260</v>
      </c>
      <c r="D693" s="396">
        <f>(L685+L686+L687+L688+L689)</f>
        <v>427.25</v>
      </c>
      <c r="E693" s="383"/>
      <c r="F693" s="129" t="s">
        <v>261</v>
      </c>
      <c r="G693" s="383">
        <f>D693/450*100</f>
        <v>94.944444444444443</v>
      </c>
      <c r="H693" s="130"/>
      <c r="I693" s="131"/>
      <c r="J693" s="672" t="s">
        <v>262</v>
      </c>
      <c r="K693" s="672"/>
      <c r="L693" s="618" t="str">
        <f>IF(G693&gt;=91,"A1",IF(G693&gt;=81,"A2",IF(G693&gt;=71,"B1",IF(G693&gt;=61,"B2",IF(G693&gt;=51,"C1",IF(G693&gt;=41,"C2",IF(G693&gt;=33,"D","E")))))))</f>
        <v>A1</v>
      </c>
      <c r="M693" s="618" t="str">
        <f t="shared" si="141"/>
        <v>E</v>
      </c>
    </row>
    <row r="694" spans="1:13" ht="18" customHeight="1">
      <c r="A694" s="328" t="s">
        <v>263</v>
      </c>
      <c r="B694" s="328"/>
      <c r="C694" s="322"/>
      <c r="D694" s="400">
        <f>(D692+D693)</f>
        <v>809.25</v>
      </c>
      <c r="E694" s="385"/>
      <c r="F694" s="328" t="s">
        <v>264</v>
      </c>
      <c r="G694" s="328"/>
      <c r="H694" s="328"/>
      <c r="I694" s="401">
        <f>(D694/900)*100</f>
        <v>89.916666666666671</v>
      </c>
      <c r="J694" s="673" t="s">
        <v>265</v>
      </c>
      <c r="K694" s="674"/>
      <c r="L694" s="673" t="str">
        <f>IF(I694&gt;=91,"A1",IF(I694&gt;=81,"A2",IF(I694&gt;=71,"B1",IF(I694&gt;=61,"B2",IF(I694&gt;=51,"C1",IF(I694&gt;=41,"C2",IF(I694&gt;=33,"D","E")))))))</f>
        <v>A2</v>
      </c>
      <c r="M694" s="674"/>
    </row>
    <row r="695" spans="1:13" ht="18" customHeight="1">
      <c r="A695" s="667" t="s">
        <v>266</v>
      </c>
      <c r="B695" s="668"/>
      <c r="C695" s="668"/>
      <c r="D695" s="668"/>
      <c r="E695" s="668"/>
      <c r="F695" s="668"/>
      <c r="G695" s="668"/>
      <c r="H695" s="668"/>
      <c r="I695" s="668"/>
      <c r="J695" s="668"/>
      <c r="K695" s="668"/>
      <c r="L695" s="668"/>
      <c r="M695" s="669"/>
    </row>
    <row r="696" spans="1:13" ht="18" customHeight="1">
      <c r="A696" s="613" t="s">
        <v>267</v>
      </c>
      <c r="B696" s="614"/>
      <c r="C696" s="614"/>
      <c r="D696" s="614"/>
      <c r="E696" s="614"/>
      <c r="F696" s="614"/>
      <c r="G696" s="614"/>
      <c r="H696" s="614"/>
      <c r="I696" s="614"/>
      <c r="J696" s="614"/>
      <c r="K696" s="614"/>
      <c r="L696" s="614"/>
      <c r="M696" s="615"/>
    </row>
    <row r="697" spans="1:13" ht="18" customHeight="1">
      <c r="A697" s="613" t="s">
        <v>268</v>
      </c>
      <c r="B697" s="614"/>
      <c r="C697" s="614"/>
      <c r="D697" s="614"/>
      <c r="E697" s="614"/>
      <c r="F697" s="614" t="s">
        <v>269</v>
      </c>
      <c r="G697" s="614"/>
      <c r="H697" s="614"/>
      <c r="I697" s="614"/>
      <c r="J697" s="614"/>
      <c r="K697" s="614" t="s">
        <v>270</v>
      </c>
      <c r="L697" s="614"/>
      <c r="M697" s="615"/>
    </row>
    <row r="698" spans="1:13" ht="18" customHeight="1">
      <c r="A698" s="616" t="s">
        <v>271</v>
      </c>
      <c r="B698" s="617"/>
      <c r="C698" s="617"/>
      <c r="D698" s="617"/>
      <c r="E698" s="617"/>
      <c r="F698" s="632" t="s">
        <v>272</v>
      </c>
      <c r="G698" s="632"/>
      <c r="H698" s="632"/>
      <c r="I698" s="632"/>
      <c r="J698" s="632"/>
      <c r="K698" s="632" t="s">
        <v>272</v>
      </c>
      <c r="L698" s="632"/>
      <c r="M698" s="675"/>
    </row>
    <row r="699" spans="1:13" ht="18" customHeight="1">
      <c r="A699" s="613" t="s">
        <v>273</v>
      </c>
      <c r="B699" s="614"/>
      <c r="C699" s="614"/>
      <c r="D699" s="614"/>
      <c r="E699" s="614"/>
      <c r="F699" s="614"/>
      <c r="G699" s="614"/>
      <c r="H699" s="614"/>
      <c r="I699" s="614"/>
      <c r="J699" s="614"/>
      <c r="K699" s="614"/>
      <c r="L699" s="614"/>
      <c r="M699" s="615"/>
    </row>
    <row r="700" spans="1:13" ht="18" customHeight="1">
      <c r="A700" s="613" t="s">
        <v>268</v>
      </c>
      <c r="B700" s="614"/>
      <c r="C700" s="614"/>
      <c r="D700" s="614"/>
      <c r="E700" s="614"/>
      <c r="F700" s="614" t="s">
        <v>269</v>
      </c>
      <c r="G700" s="614"/>
      <c r="H700" s="614"/>
      <c r="I700" s="614"/>
      <c r="J700" s="614"/>
      <c r="K700" s="614" t="s">
        <v>270</v>
      </c>
      <c r="L700" s="614"/>
      <c r="M700" s="615"/>
    </row>
    <row r="701" spans="1:13" ht="18" customHeight="1">
      <c r="A701" s="638" t="s">
        <v>274</v>
      </c>
      <c r="B701" s="639"/>
      <c r="C701" s="639"/>
      <c r="D701" s="639"/>
      <c r="E701" s="639"/>
      <c r="F701" s="614" t="s">
        <v>272</v>
      </c>
      <c r="G701" s="614"/>
      <c r="H701" s="614"/>
      <c r="I701" s="614"/>
      <c r="J701" s="614"/>
      <c r="K701" s="614" t="s">
        <v>272</v>
      </c>
      <c r="L701" s="614"/>
      <c r="M701" s="615"/>
    </row>
    <row r="702" spans="1:13" ht="18" customHeight="1">
      <c r="A702" s="638" t="s">
        <v>275</v>
      </c>
      <c r="B702" s="639"/>
      <c r="C702" s="639"/>
      <c r="D702" s="639"/>
      <c r="E702" s="639"/>
      <c r="F702" s="618" t="s">
        <v>272</v>
      </c>
      <c r="G702" s="618"/>
      <c r="H702" s="618"/>
      <c r="I702" s="618"/>
      <c r="J702" s="618"/>
      <c r="K702" s="618" t="s">
        <v>272</v>
      </c>
      <c r="L702" s="618"/>
      <c r="M702" s="619"/>
    </row>
    <row r="703" spans="1:13" ht="18" customHeight="1">
      <c r="A703" s="643" t="s">
        <v>276</v>
      </c>
      <c r="B703" s="644"/>
      <c r="C703" s="644"/>
      <c r="D703" s="644"/>
      <c r="E703" s="645"/>
      <c r="F703" s="620" t="s">
        <v>272</v>
      </c>
      <c r="G703" s="621"/>
      <c r="H703" s="621"/>
      <c r="I703" s="621"/>
      <c r="J703" s="676"/>
      <c r="K703" s="620" t="s">
        <v>272</v>
      </c>
      <c r="L703" s="621"/>
      <c r="M703" s="622"/>
    </row>
    <row r="704" spans="1:13" ht="18" customHeight="1">
      <c r="A704" s="643" t="s">
        <v>277</v>
      </c>
      <c r="B704" s="644"/>
      <c r="C704" s="644"/>
      <c r="D704" s="644"/>
      <c r="E704" s="645"/>
      <c r="F704" s="620" t="s">
        <v>272</v>
      </c>
      <c r="G704" s="621"/>
      <c r="H704" s="621"/>
      <c r="I704" s="621"/>
      <c r="J704" s="676"/>
      <c r="K704" s="620" t="s">
        <v>272</v>
      </c>
      <c r="L704" s="621"/>
      <c r="M704" s="622"/>
    </row>
    <row r="705" spans="1:13" ht="18" customHeight="1">
      <c r="A705" s="613" t="s">
        <v>278</v>
      </c>
      <c r="B705" s="614"/>
      <c r="C705" s="614"/>
      <c r="D705" s="614"/>
      <c r="E705" s="614"/>
      <c r="F705" s="614"/>
      <c r="G705" s="614"/>
      <c r="H705" s="614"/>
      <c r="I705" s="614"/>
      <c r="J705" s="614"/>
      <c r="K705" s="614"/>
      <c r="L705" s="614"/>
      <c r="M705" s="615"/>
    </row>
    <row r="706" spans="1:13" ht="18" customHeight="1">
      <c r="A706" s="613" t="s">
        <v>268</v>
      </c>
      <c r="B706" s="614"/>
      <c r="C706" s="614"/>
      <c r="D706" s="614"/>
      <c r="E706" s="614"/>
      <c r="F706" s="614" t="s">
        <v>269</v>
      </c>
      <c r="G706" s="614"/>
      <c r="H706" s="614"/>
      <c r="I706" s="614"/>
      <c r="J706" s="614"/>
      <c r="K706" s="614" t="s">
        <v>270</v>
      </c>
      <c r="L706" s="614"/>
      <c r="M706" s="615"/>
    </row>
    <row r="707" spans="1:13" ht="18" customHeight="1">
      <c r="A707" s="616" t="s">
        <v>279</v>
      </c>
      <c r="B707" s="617"/>
      <c r="C707" s="617"/>
      <c r="D707" s="617"/>
      <c r="E707" s="617"/>
      <c r="F707" s="617"/>
      <c r="G707" s="618" t="s">
        <v>463</v>
      </c>
      <c r="H707" s="618"/>
      <c r="I707" s="618"/>
      <c r="J707" s="618"/>
      <c r="K707" s="618"/>
      <c r="L707" s="618"/>
      <c r="M707" s="619"/>
    </row>
    <row r="708" spans="1:13" ht="18" customHeight="1">
      <c r="A708" s="325" t="s">
        <v>280</v>
      </c>
      <c r="B708" s="620" t="s">
        <v>445</v>
      </c>
      <c r="C708" s="621"/>
      <c r="D708" s="621"/>
      <c r="E708" s="621"/>
      <c r="F708" s="621"/>
      <c r="G708" s="621"/>
      <c r="H708" s="621"/>
      <c r="I708" s="621"/>
      <c r="J708" s="621"/>
      <c r="K708" s="621"/>
      <c r="L708" s="621"/>
      <c r="M708" s="622"/>
    </row>
    <row r="709" spans="1:13" ht="18" customHeight="1">
      <c r="A709" s="117" t="s">
        <v>226</v>
      </c>
      <c r="B709" s="620" t="s">
        <v>438</v>
      </c>
      <c r="C709" s="621"/>
      <c r="D709" s="621"/>
      <c r="E709" s="621"/>
      <c r="F709" s="621"/>
      <c r="G709" s="621"/>
      <c r="H709" s="621"/>
      <c r="I709" s="621"/>
      <c r="J709" s="621"/>
      <c r="K709" s="621"/>
      <c r="L709" s="621"/>
      <c r="M709" s="622"/>
    </row>
    <row r="710" spans="1:13" ht="18" customHeight="1">
      <c r="A710" s="623" t="s">
        <v>443</v>
      </c>
      <c r="B710" s="624"/>
      <c r="C710" s="625"/>
      <c r="D710" s="632"/>
      <c r="E710" s="632"/>
      <c r="F710" s="632"/>
      <c r="G710" s="632"/>
      <c r="H710" s="632"/>
      <c r="I710" s="632"/>
      <c r="J710" s="614" t="s">
        <v>281</v>
      </c>
      <c r="K710" s="614"/>
      <c r="L710" s="614"/>
      <c r="M710" s="615"/>
    </row>
    <row r="711" spans="1:13" ht="18" customHeight="1">
      <c r="A711" s="626"/>
      <c r="B711" s="627"/>
      <c r="C711" s="628"/>
      <c r="D711" s="632"/>
      <c r="E711" s="632"/>
      <c r="F711" s="632"/>
      <c r="G711" s="632"/>
      <c r="H711" s="632"/>
      <c r="I711" s="632"/>
      <c r="J711" s="614"/>
      <c r="K711" s="614"/>
      <c r="L711" s="614"/>
      <c r="M711" s="615"/>
    </row>
    <row r="712" spans="1:13" ht="18" customHeight="1">
      <c r="A712" s="626"/>
      <c r="B712" s="627"/>
      <c r="C712" s="628"/>
      <c r="D712" s="632"/>
      <c r="E712" s="632"/>
      <c r="F712" s="632"/>
      <c r="G712" s="632"/>
      <c r="H712" s="632"/>
      <c r="I712" s="632"/>
      <c r="J712" s="614"/>
      <c r="K712" s="614"/>
      <c r="L712" s="614"/>
      <c r="M712" s="615"/>
    </row>
    <row r="713" spans="1:13" ht="18" customHeight="1">
      <c r="A713" s="629"/>
      <c r="B713" s="630"/>
      <c r="C713" s="631"/>
      <c r="D713" s="632"/>
      <c r="E713" s="632"/>
      <c r="F713" s="632"/>
      <c r="G713" s="632"/>
      <c r="H713" s="632"/>
      <c r="I713" s="632"/>
      <c r="J713" s="614"/>
      <c r="K713" s="614"/>
      <c r="L713" s="614"/>
      <c r="M713" s="615"/>
    </row>
    <row r="714" spans="1:13" ht="18" customHeight="1">
      <c r="A714" s="633" t="s">
        <v>282</v>
      </c>
      <c r="B714" s="634"/>
      <c r="C714" s="634"/>
      <c r="D714" s="634"/>
      <c r="E714" s="634"/>
      <c r="F714" s="634"/>
      <c r="G714" s="634"/>
      <c r="H714" s="635" t="s">
        <v>283</v>
      </c>
      <c r="I714" s="636"/>
      <c r="J714" s="636"/>
      <c r="K714" s="636"/>
      <c r="L714" s="636"/>
      <c r="M714" s="637"/>
    </row>
    <row r="715" spans="1:13" ht="18" customHeight="1">
      <c r="A715" s="133" t="s">
        <v>284</v>
      </c>
      <c r="B715" s="634" t="s">
        <v>130</v>
      </c>
      <c r="C715" s="634"/>
      <c r="D715" s="134" t="s">
        <v>284</v>
      </c>
      <c r="E715" s="135"/>
      <c r="F715" s="634" t="s">
        <v>130</v>
      </c>
      <c r="G715" s="634"/>
      <c r="H715" s="136"/>
      <c r="I715" s="136"/>
      <c r="J715" s="137" t="s">
        <v>285</v>
      </c>
      <c r="K715" s="136"/>
      <c r="L715" s="137" t="s">
        <v>130</v>
      </c>
      <c r="M715" s="138"/>
    </row>
    <row r="716" spans="1:13" ht="18" customHeight="1">
      <c r="A716" s="139" t="s">
        <v>286</v>
      </c>
      <c r="B716" s="609" t="s">
        <v>287</v>
      </c>
      <c r="C716" s="609"/>
      <c r="D716" s="609" t="s">
        <v>288</v>
      </c>
      <c r="E716" s="609"/>
      <c r="F716" s="609" t="s">
        <v>289</v>
      </c>
      <c r="G716" s="609"/>
      <c r="H716" s="136"/>
      <c r="I716" s="136"/>
      <c r="J716" s="610">
        <v>3</v>
      </c>
      <c r="K716" s="611"/>
      <c r="L716" s="135" t="s">
        <v>272</v>
      </c>
      <c r="M716" s="138"/>
    </row>
    <row r="717" spans="1:13" ht="18" customHeight="1">
      <c r="A717" s="139" t="s">
        <v>290</v>
      </c>
      <c r="B717" s="609" t="s">
        <v>291</v>
      </c>
      <c r="C717" s="609"/>
      <c r="D717" s="609" t="s">
        <v>292</v>
      </c>
      <c r="E717" s="609"/>
      <c r="F717" s="609" t="s">
        <v>293</v>
      </c>
      <c r="G717" s="609"/>
      <c r="H717" s="136"/>
      <c r="I717" s="136"/>
      <c r="J717" s="610">
        <v>2</v>
      </c>
      <c r="K717" s="611"/>
      <c r="L717" s="135" t="s">
        <v>294</v>
      </c>
      <c r="M717" s="138"/>
    </row>
    <row r="718" spans="1:13" ht="18" customHeight="1">
      <c r="A718" s="139" t="s">
        <v>295</v>
      </c>
      <c r="B718" s="609" t="s">
        <v>296</v>
      </c>
      <c r="C718" s="609"/>
      <c r="D718" s="609" t="s">
        <v>297</v>
      </c>
      <c r="E718" s="609"/>
      <c r="F718" s="609" t="s">
        <v>298</v>
      </c>
      <c r="G718" s="609"/>
      <c r="H718" s="136"/>
      <c r="I718" s="136"/>
      <c r="J718" s="610">
        <v>1</v>
      </c>
      <c r="K718" s="611"/>
      <c r="L718" s="135" t="s">
        <v>299</v>
      </c>
      <c r="M718" s="138"/>
    </row>
    <row r="719" spans="1:13" ht="18" customHeight="1" thickBot="1">
      <c r="A719" s="140" t="s">
        <v>300</v>
      </c>
      <c r="B719" s="612" t="s">
        <v>301</v>
      </c>
      <c r="C719" s="612"/>
      <c r="D719" s="612" t="s">
        <v>302</v>
      </c>
      <c r="E719" s="612"/>
      <c r="F719" s="612" t="s">
        <v>303</v>
      </c>
      <c r="G719" s="612"/>
      <c r="H719" s="141"/>
      <c r="I719" s="141"/>
      <c r="J719" s="141"/>
      <c r="K719" s="141"/>
      <c r="L719" s="141"/>
      <c r="M719" s="142"/>
    </row>
    <row r="720" spans="1:13" ht="18" customHeight="1" thickBot="1"/>
    <row r="721" spans="1:14" ht="18" customHeight="1">
      <c r="A721" s="105"/>
      <c r="B721" s="647" t="s">
        <v>227</v>
      </c>
      <c r="C721" s="647"/>
      <c r="D721" s="647"/>
      <c r="E721" s="647"/>
      <c r="F721" s="647"/>
      <c r="G721" s="647"/>
      <c r="H721" s="647"/>
      <c r="I721" s="656"/>
      <c r="J721" s="646" t="s">
        <v>228</v>
      </c>
      <c r="K721" s="647"/>
      <c r="L721" s="647"/>
      <c r="M721" s="648"/>
    </row>
    <row r="722" spans="1:14" ht="18" customHeight="1">
      <c r="A722" s="649" t="s">
        <v>229</v>
      </c>
      <c r="B722" s="650"/>
      <c r="C722" s="650"/>
      <c r="D722" s="650"/>
      <c r="E722" s="650"/>
      <c r="F722" s="650"/>
      <c r="G722" s="650"/>
      <c r="H722" s="650"/>
      <c r="I722" s="650"/>
      <c r="J722" s="650"/>
      <c r="K722" s="650"/>
      <c r="L722" s="650"/>
      <c r="M722" s="651"/>
    </row>
    <row r="723" spans="1:14" ht="18" customHeight="1">
      <c r="A723" s="106"/>
      <c r="B723" s="652" t="s">
        <v>230</v>
      </c>
      <c r="C723" s="652"/>
      <c r="D723" s="652"/>
      <c r="E723" s="653"/>
      <c r="F723" s="107" t="s">
        <v>231</v>
      </c>
      <c r="G723" s="107"/>
      <c r="H723" s="640" t="s">
        <v>232</v>
      </c>
      <c r="I723" s="641"/>
      <c r="J723" s="642"/>
      <c r="K723" s="109" t="s">
        <v>233</v>
      </c>
      <c r="L723" s="110"/>
      <c r="M723" s="111"/>
    </row>
    <row r="724" spans="1:14" ht="18" customHeight="1">
      <c r="A724" s="654" t="s">
        <v>439</v>
      </c>
      <c r="B724" s="641"/>
      <c r="C724" s="641"/>
      <c r="D724" s="641"/>
      <c r="E724" s="641"/>
      <c r="F724" s="641"/>
      <c r="G724" s="641"/>
      <c r="H724" s="641"/>
      <c r="I724" s="641"/>
      <c r="J724" s="641"/>
      <c r="K724" s="641"/>
      <c r="L724" s="641"/>
      <c r="M724" s="655"/>
    </row>
    <row r="725" spans="1:14" ht="18" customHeight="1">
      <c r="A725" s="643" t="s">
        <v>234</v>
      </c>
      <c r="B725" s="644"/>
      <c r="C725" s="644"/>
      <c r="D725" s="644"/>
      <c r="E725" s="644"/>
      <c r="F725" s="644"/>
      <c r="G725" s="644"/>
      <c r="H725" s="644"/>
      <c r="I725" s="644"/>
      <c r="J725" s="644"/>
      <c r="K725" s="644"/>
      <c r="L725" s="644"/>
      <c r="M725" s="666"/>
    </row>
    <row r="726" spans="1:14" ht="18" customHeight="1">
      <c r="A726" s="638" t="s">
        <v>235</v>
      </c>
      <c r="B726" s="639"/>
      <c r="C726" s="620" t="s">
        <v>170</v>
      </c>
      <c r="D726" s="621"/>
      <c r="E726" s="621"/>
      <c r="F726" s="621"/>
      <c r="G726" s="676"/>
      <c r="H726" s="112" t="s">
        <v>236</v>
      </c>
      <c r="I726" s="113"/>
      <c r="J726" s="618">
        <v>16</v>
      </c>
      <c r="K726" s="618"/>
      <c r="L726" s="618"/>
      <c r="M726" s="619"/>
    </row>
    <row r="727" spans="1:14" ht="18" customHeight="1">
      <c r="A727" s="638" t="s">
        <v>237</v>
      </c>
      <c r="B727" s="639"/>
      <c r="C727" s="620" t="s">
        <v>139</v>
      </c>
      <c r="D727" s="621"/>
      <c r="E727" s="621"/>
      <c r="F727" s="621"/>
      <c r="G727" s="676"/>
      <c r="H727" s="112" t="s">
        <v>238</v>
      </c>
      <c r="I727" s="113"/>
      <c r="J727" s="699">
        <v>1549</v>
      </c>
      <c r="K727" s="699"/>
      <c r="L727" s="699"/>
      <c r="M727" s="700"/>
    </row>
    <row r="728" spans="1:14" ht="18" customHeight="1">
      <c r="A728" s="638" t="s">
        <v>239</v>
      </c>
      <c r="B728" s="639"/>
      <c r="C728" s="686">
        <v>42307</v>
      </c>
      <c r="D728" s="621"/>
      <c r="E728" s="621"/>
      <c r="F728" s="621"/>
      <c r="G728" s="676"/>
      <c r="H728" s="112" t="s">
        <v>240</v>
      </c>
      <c r="I728" s="113"/>
      <c r="J728" s="618">
        <v>7006279488</v>
      </c>
      <c r="K728" s="618"/>
      <c r="L728" s="618"/>
      <c r="M728" s="619"/>
    </row>
    <row r="729" spans="1:14" ht="18" customHeight="1">
      <c r="A729" s="638" t="s">
        <v>241</v>
      </c>
      <c r="B729" s="639"/>
      <c r="C729" s="620" t="s">
        <v>406</v>
      </c>
      <c r="D729" s="621"/>
      <c r="E729" s="621"/>
      <c r="F729" s="621"/>
      <c r="G729" s="622"/>
      <c r="H729" s="616" t="s">
        <v>195</v>
      </c>
      <c r="I729" s="617"/>
      <c r="J729" s="618" t="s">
        <v>407</v>
      </c>
      <c r="K729" s="618"/>
      <c r="L729" s="618"/>
      <c r="M729" s="619"/>
    </row>
    <row r="730" spans="1:14" ht="18" customHeight="1">
      <c r="A730" s="613" t="s">
        <v>242</v>
      </c>
      <c r="B730" s="614"/>
      <c r="C730" s="614"/>
      <c r="D730" s="614"/>
      <c r="E730" s="614"/>
      <c r="F730" s="614"/>
      <c r="G730" s="614"/>
      <c r="H730" s="614"/>
      <c r="I730" s="614"/>
      <c r="J730" s="614"/>
      <c r="K730" s="614"/>
      <c r="L730" s="614"/>
      <c r="M730" s="615"/>
    </row>
    <row r="731" spans="1:14" ht="18" customHeight="1">
      <c r="A731" s="671" t="s">
        <v>243</v>
      </c>
      <c r="B731" s="614" t="s">
        <v>244</v>
      </c>
      <c r="C731" s="614"/>
      <c r="D731" s="614"/>
      <c r="E731" s="614"/>
      <c r="F731" s="614"/>
      <c r="G731" s="614"/>
      <c r="H731" s="614" t="s">
        <v>245</v>
      </c>
      <c r="I731" s="614"/>
      <c r="J731" s="614"/>
      <c r="K731" s="614"/>
      <c r="L731" s="614"/>
      <c r="M731" s="615"/>
    </row>
    <row r="732" spans="1:14" ht="30">
      <c r="A732" s="671"/>
      <c r="B732" s="114" t="s">
        <v>246</v>
      </c>
      <c r="C732" s="114" t="s">
        <v>247</v>
      </c>
      <c r="D732" s="114" t="s">
        <v>248</v>
      </c>
      <c r="E732" s="114" t="s">
        <v>249</v>
      </c>
      <c r="F732" s="114">
        <v>100</v>
      </c>
      <c r="G732" s="115" t="s">
        <v>187</v>
      </c>
      <c r="H732" s="114" t="s">
        <v>250</v>
      </c>
      <c r="I732" s="114" t="s">
        <v>247</v>
      </c>
      <c r="J732" s="114" t="s">
        <v>248</v>
      </c>
      <c r="K732" s="114" t="s">
        <v>251</v>
      </c>
      <c r="L732" s="114">
        <v>100</v>
      </c>
      <c r="M732" s="116" t="s">
        <v>187</v>
      </c>
    </row>
    <row r="733" spans="1:14" ht="18" customHeight="1">
      <c r="A733" s="117" t="s">
        <v>123</v>
      </c>
      <c r="B733" s="370">
        <v>9.25</v>
      </c>
      <c r="C733" s="390">
        <v>5</v>
      </c>
      <c r="D733" s="391">
        <v>5</v>
      </c>
      <c r="E733" s="391">
        <v>70.5</v>
      </c>
      <c r="F733" s="366">
        <f t="shared" ref="F733" si="142">B733+C733+D733+E733</f>
        <v>89.75</v>
      </c>
      <c r="G733" s="367" t="str">
        <f t="shared" ref="G733:G736" si="143">IF(F733&gt;=91,"A1",IF(F733&gt;=81,"A2",IF(F733&gt;=71,"B1",IF(F733&gt;=61,"B2",IF(F733&gt;=51,"C1",IF(F733&gt;=41,"C2",IF(F733&gt;=33,"D","E")))))))</f>
        <v>A2</v>
      </c>
      <c r="H733" s="369">
        <v>9</v>
      </c>
      <c r="I733" s="370">
        <v>5</v>
      </c>
      <c r="J733" s="370">
        <v>5</v>
      </c>
      <c r="K733" s="371">
        <v>73.5</v>
      </c>
      <c r="L733" s="372">
        <f t="shared" ref="L733" si="144">SUM(H733:K733)</f>
        <v>92.5</v>
      </c>
      <c r="M733" s="370" t="str">
        <f t="shared" ref="M733:M736" si="145">IF(L733&gt;=91,"A1",IF(L733&gt;=81,"A2",IF(L733&gt;=71,"B1",IF(L733&gt;=61,"B2",IF(L733&gt;=51,"C1",IF(L733&gt;=41,"C2",IF(L733&gt;=33,"D","E")))))))</f>
        <v>A1</v>
      </c>
    </row>
    <row r="734" spans="1:14" ht="18" customHeight="1">
      <c r="A734" s="117" t="s">
        <v>124</v>
      </c>
      <c r="B734" s="370">
        <v>8.25</v>
      </c>
      <c r="C734" s="370">
        <v>5</v>
      </c>
      <c r="D734" s="370">
        <v>5</v>
      </c>
      <c r="E734" s="370">
        <v>59</v>
      </c>
      <c r="F734" s="372">
        <f t="shared" ref="F734:F736" si="146">(B734+C734+D734+E734)</f>
        <v>77.25</v>
      </c>
      <c r="G734" s="370" t="str">
        <f t="shared" si="143"/>
        <v>B1</v>
      </c>
      <c r="H734" s="370">
        <v>8.75</v>
      </c>
      <c r="I734" s="370">
        <v>5</v>
      </c>
      <c r="J734" s="370">
        <v>5</v>
      </c>
      <c r="K734" s="377">
        <v>49.5</v>
      </c>
      <c r="L734" s="374">
        <f t="shared" ref="L734:L736" si="147">SUM(H734:K734)</f>
        <v>68.25</v>
      </c>
      <c r="M734" s="375" t="str">
        <f t="shared" si="145"/>
        <v>B2</v>
      </c>
    </row>
    <row r="735" spans="1:14" ht="18" customHeight="1">
      <c r="A735" s="117" t="s">
        <v>252</v>
      </c>
      <c r="B735" s="370">
        <v>8.25</v>
      </c>
      <c r="C735" s="370">
        <v>5</v>
      </c>
      <c r="D735" s="370">
        <v>5</v>
      </c>
      <c r="E735" s="370">
        <v>67</v>
      </c>
      <c r="F735" s="370">
        <f t="shared" si="146"/>
        <v>85.25</v>
      </c>
      <c r="G735" s="370" t="str">
        <f t="shared" si="143"/>
        <v>A2</v>
      </c>
      <c r="H735" s="369">
        <v>9.5</v>
      </c>
      <c r="I735" s="370">
        <v>4</v>
      </c>
      <c r="J735" s="370">
        <v>5</v>
      </c>
      <c r="K735" s="377">
        <v>53</v>
      </c>
      <c r="L735" s="374">
        <f t="shared" si="147"/>
        <v>71.5</v>
      </c>
      <c r="M735" s="375" t="str">
        <f t="shared" si="145"/>
        <v>B1</v>
      </c>
    </row>
    <row r="736" spans="1:14" ht="18" customHeight="1">
      <c r="A736" s="117" t="s">
        <v>126</v>
      </c>
      <c r="B736" s="370">
        <v>7.25</v>
      </c>
      <c r="C736" s="370" t="s">
        <v>325</v>
      </c>
      <c r="D736" s="370">
        <v>5</v>
      </c>
      <c r="E736" s="370">
        <v>75</v>
      </c>
      <c r="F736" s="370">
        <f t="shared" si="146"/>
        <v>92.25</v>
      </c>
      <c r="G736" s="370" t="str">
        <f t="shared" si="143"/>
        <v>A1</v>
      </c>
      <c r="H736" s="122">
        <v>7</v>
      </c>
      <c r="I736" s="399">
        <v>4.5</v>
      </c>
      <c r="J736" s="378">
        <v>5</v>
      </c>
      <c r="K736" s="332">
        <v>66</v>
      </c>
      <c r="L736" s="374">
        <f t="shared" si="147"/>
        <v>82.5</v>
      </c>
      <c r="M736" s="374" t="str">
        <f t="shared" si="145"/>
        <v>A2</v>
      </c>
      <c r="N736" s="362"/>
    </row>
    <row r="737" spans="1:13" ht="18" customHeight="1">
      <c r="A737" s="117" t="s">
        <v>127</v>
      </c>
      <c r="B737" s="370"/>
      <c r="C737" s="370"/>
      <c r="D737" s="370"/>
      <c r="E737" s="124"/>
      <c r="F737" s="393">
        <v>47.5</v>
      </c>
      <c r="G737" s="370"/>
      <c r="H737" s="370"/>
      <c r="I737" s="370"/>
      <c r="J737" s="370"/>
      <c r="K737" s="370"/>
      <c r="L737" s="370">
        <v>47</v>
      </c>
      <c r="M737" s="380"/>
    </row>
    <row r="738" spans="1:13" ht="18" customHeight="1">
      <c r="A738" s="117" t="s">
        <v>253</v>
      </c>
      <c r="B738" s="370"/>
      <c r="C738" s="370"/>
      <c r="D738" s="370"/>
      <c r="E738" s="381"/>
      <c r="F738" s="370">
        <v>50</v>
      </c>
      <c r="G738" s="370"/>
      <c r="H738" s="370"/>
      <c r="I738" s="370"/>
      <c r="J738" s="370"/>
      <c r="K738" s="381"/>
      <c r="L738" s="370">
        <v>46</v>
      </c>
      <c r="M738" s="380"/>
    </row>
    <row r="739" spans="1:13" ht="18" customHeight="1">
      <c r="A739" s="117" t="s">
        <v>254</v>
      </c>
      <c r="B739" s="370"/>
      <c r="C739" s="370"/>
      <c r="D739" s="370"/>
      <c r="E739" s="370"/>
      <c r="F739" s="370">
        <v>46</v>
      </c>
      <c r="G739" s="370"/>
      <c r="H739" s="370"/>
      <c r="I739" s="370"/>
      <c r="J739" s="370"/>
      <c r="K739" s="370"/>
      <c r="L739" s="370">
        <v>45</v>
      </c>
      <c r="M739" s="380"/>
    </row>
    <row r="740" spans="1:13" ht="26.25">
      <c r="A740" s="326" t="s">
        <v>255</v>
      </c>
      <c r="B740" s="326"/>
      <c r="C740" s="327" t="s">
        <v>256</v>
      </c>
      <c r="D740" s="383">
        <f>(F733+F734+F735+F736+F737)</f>
        <v>392</v>
      </c>
      <c r="E740" s="127"/>
      <c r="F740" s="327" t="s">
        <v>257</v>
      </c>
      <c r="G740" s="383">
        <f>(D740/450)*100</f>
        <v>87.1111111111111</v>
      </c>
      <c r="H740" s="127"/>
      <c r="I740" s="128"/>
      <c r="J740" s="672" t="s">
        <v>258</v>
      </c>
      <c r="K740" s="672"/>
      <c r="L740" s="618" t="str">
        <f>IF(G740&gt;=91,"A1",IF(G740&gt;=81,"A2",IF(G740&gt;=71,"B1",IF(G740&gt;=61,"B2",IF(G740&gt;=51,"C1",IF(G740&gt;=41,"C2",IF(G740&gt;=33,"D","E")))))))</f>
        <v>A2</v>
      </c>
      <c r="M740" s="618" t="str">
        <f t="shared" ref="M740:M741" si="148">IF(K740&gt;=91,"A1",IF(K740&gt;=81,"A2",IF(K740&gt;=71,"B1",IF(K740&gt;=61,"B2",IF(K740&gt;=51,"C1",IF(K740&gt;=41,"C2",IF(K740&gt;=33,"D","E")))))))</f>
        <v>E</v>
      </c>
    </row>
    <row r="741" spans="1:13" ht="26.25">
      <c r="A741" s="129" t="s">
        <v>259</v>
      </c>
      <c r="B741" s="326"/>
      <c r="C741" s="327" t="s">
        <v>260</v>
      </c>
      <c r="D741" s="396">
        <f>(L733+L734+L735+L736+L737)</f>
        <v>361.75</v>
      </c>
      <c r="E741" s="127"/>
      <c r="F741" s="327" t="s">
        <v>261</v>
      </c>
      <c r="G741" s="383">
        <f>D741/450*100</f>
        <v>80.388888888888886</v>
      </c>
      <c r="H741" s="130"/>
      <c r="I741" s="131"/>
      <c r="J741" s="672" t="s">
        <v>262</v>
      </c>
      <c r="K741" s="672"/>
      <c r="L741" s="618" t="str">
        <f>IF(G741&gt;=91,"A1",IF(G741&gt;=81,"A2",IF(G741&gt;=71,"B1",IF(G741&gt;=61,"B2",IF(G741&gt;=51,"C1",IF(G741&gt;=41,"C2",IF(G741&gt;=33,"D","E")))))))</f>
        <v>B1</v>
      </c>
      <c r="M741" s="618" t="str">
        <f t="shared" si="148"/>
        <v>E</v>
      </c>
    </row>
    <row r="742" spans="1:13" ht="18" customHeight="1">
      <c r="A742" s="328" t="s">
        <v>263</v>
      </c>
      <c r="B742" s="328"/>
      <c r="C742" s="322"/>
      <c r="D742" s="400">
        <f>(D740+D741)</f>
        <v>753.75</v>
      </c>
      <c r="E742" s="385"/>
      <c r="F742" s="328" t="s">
        <v>264</v>
      </c>
      <c r="G742" s="328"/>
      <c r="H742" s="328"/>
      <c r="I742" s="384">
        <f>(D742/900)*100</f>
        <v>83.75</v>
      </c>
      <c r="J742" s="673" t="s">
        <v>265</v>
      </c>
      <c r="K742" s="674"/>
      <c r="L742" s="673" t="str">
        <f>IF(I742&gt;=91,"A1",IF(I742&gt;=81,"A2",IF(I742&gt;=71,"B1",IF(I742&gt;=61,"B2",IF(I742&gt;=51,"C1",IF(I742&gt;=41,"C2",IF(I742&gt;=33,"D","E")))))))</f>
        <v>A2</v>
      </c>
      <c r="M742" s="674"/>
    </row>
    <row r="743" spans="1:13" ht="18" customHeight="1">
      <c r="A743" s="667" t="s">
        <v>266</v>
      </c>
      <c r="B743" s="668"/>
      <c r="C743" s="668"/>
      <c r="D743" s="668"/>
      <c r="E743" s="668"/>
      <c r="F743" s="668"/>
      <c r="G743" s="668"/>
      <c r="H743" s="668"/>
      <c r="I743" s="668"/>
      <c r="J743" s="668"/>
      <c r="K743" s="668"/>
      <c r="L743" s="668"/>
      <c r="M743" s="669"/>
    </row>
    <row r="744" spans="1:13" ht="18" customHeight="1">
      <c r="A744" s="613" t="s">
        <v>267</v>
      </c>
      <c r="B744" s="614"/>
      <c r="C744" s="614"/>
      <c r="D744" s="614"/>
      <c r="E744" s="614"/>
      <c r="F744" s="614"/>
      <c r="G744" s="614"/>
      <c r="H744" s="614"/>
      <c r="I744" s="614"/>
      <c r="J744" s="614"/>
      <c r="K744" s="614"/>
      <c r="L744" s="614"/>
      <c r="M744" s="615"/>
    </row>
    <row r="745" spans="1:13" ht="18" customHeight="1">
      <c r="A745" s="613" t="s">
        <v>268</v>
      </c>
      <c r="B745" s="614"/>
      <c r="C745" s="614"/>
      <c r="D745" s="614"/>
      <c r="E745" s="614"/>
      <c r="F745" s="614" t="s">
        <v>269</v>
      </c>
      <c r="G745" s="614"/>
      <c r="H745" s="614"/>
      <c r="I745" s="614"/>
      <c r="J745" s="614"/>
      <c r="K745" s="614" t="s">
        <v>270</v>
      </c>
      <c r="L745" s="614"/>
      <c r="M745" s="615"/>
    </row>
    <row r="746" spans="1:13" ht="18" customHeight="1">
      <c r="A746" s="616" t="s">
        <v>271</v>
      </c>
      <c r="B746" s="617"/>
      <c r="C746" s="617"/>
      <c r="D746" s="617"/>
      <c r="E746" s="617"/>
      <c r="F746" s="632" t="s">
        <v>272</v>
      </c>
      <c r="G746" s="632"/>
      <c r="H746" s="632"/>
      <c r="I746" s="632"/>
      <c r="J746" s="632"/>
      <c r="K746" s="632" t="s">
        <v>272</v>
      </c>
      <c r="L746" s="632"/>
      <c r="M746" s="675"/>
    </row>
    <row r="747" spans="1:13" ht="18" customHeight="1">
      <c r="A747" s="613" t="s">
        <v>273</v>
      </c>
      <c r="B747" s="614"/>
      <c r="C747" s="614"/>
      <c r="D747" s="614"/>
      <c r="E747" s="614"/>
      <c r="F747" s="614"/>
      <c r="G747" s="614"/>
      <c r="H747" s="614"/>
      <c r="I747" s="614"/>
      <c r="J747" s="614"/>
      <c r="K747" s="614"/>
      <c r="L747" s="614"/>
      <c r="M747" s="615"/>
    </row>
    <row r="748" spans="1:13" ht="18" customHeight="1">
      <c r="A748" s="613" t="s">
        <v>268</v>
      </c>
      <c r="B748" s="614"/>
      <c r="C748" s="614"/>
      <c r="D748" s="614"/>
      <c r="E748" s="614"/>
      <c r="F748" s="614" t="s">
        <v>269</v>
      </c>
      <c r="G748" s="614"/>
      <c r="H748" s="614"/>
      <c r="I748" s="614"/>
      <c r="J748" s="614"/>
      <c r="K748" s="614" t="s">
        <v>270</v>
      </c>
      <c r="L748" s="614"/>
      <c r="M748" s="615"/>
    </row>
    <row r="749" spans="1:13" ht="18" customHeight="1">
      <c r="A749" s="638" t="s">
        <v>274</v>
      </c>
      <c r="B749" s="639"/>
      <c r="C749" s="639"/>
      <c r="D749" s="639"/>
      <c r="E749" s="639"/>
      <c r="F749" s="614" t="s">
        <v>294</v>
      </c>
      <c r="G749" s="614"/>
      <c r="H749" s="614"/>
      <c r="I749" s="614"/>
      <c r="J749" s="614"/>
      <c r="K749" s="614" t="s">
        <v>294</v>
      </c>
      <c r="L749" s="614"/>
      <c r="M749" s="615"/>
    </row>
    <row r="750" spans="1:13" ht="18" customHeight="1">
      <c r="A750" s="638" t="s">
        <v>275</v>
      </c>
      <c r="B750" s="639"/>
      <c r="C750" s="639"/>
      <c r="D750" s="639"/>
      <c r="E750" s="639"/>
      <c r="F750" s="618" t="s">
        <v>272</v>
      </c>
      <c r="G750" s="618"/>
      <c r="H750" s="618"/>
      <c r="I750" s="618"/>
      <c r="J750" s="618"/>
      <c r="K750" s="618" t="s">
        <v>272</v>
      </c>
      <c r="L750" s="618"/>
      <c r="M750" s="619"/>
    </row>
    <row r="751" spans="1:13" ht="18" customHeight="1">
      <c r="A751" s="643" t="s">
        <v>276</v>
      </c>
      <c r="B751" s="644"/>
      <c r="C751" s="644"/>
      <c r="D751" s="644"/>
      <c r="E751" s="645"/>
      <c r="F751" s="620" t="s">
        <v>294</v>
      </c>
      <c r="G751" s="621"/>
      <c r="H751" s="621"/>
      <c r="I751" s="621"/>
      <c r="J751" s="676"/>
      <c r="K751" s="620" t="s">
        <v>272</v>
      </c>
      <c r="L751" s="621"/>
      <c r="M751" s="622"/>
    </row>
    <row r="752" spans="1:13" ht="18" customHeight="1">
      <c r="A752" s="643" t="s">
        <v>277</v>
      </c>
      <c r="B752" s="644"/>
      <c r="C752" s="644"/>
      <c r="D752" s="644"/>
      <c r="E752" s="645"/>
      <c r="F752" s="620" t="s">
        <v>272</v>
      </c>
      <c r="G752" s="621"/>
      <c r="H752" s="621"/>
      <c r="I752" s="621"/>
      <c r="J752" s="676"/>
      <c r="K752" s="620" t="s">
        <v>272</v>
      </c>
      <c r="L752" s="621"/>
      <c r="M752" s="622"/>
    </row>
    <row r="753" spans="1:13" ht="18" customHeight="1">
      <c r="A753" s="613" t="s">
        <v>278</v>
      </c>
      <c r="B753" s="614"/>
      <c r="C753" s="614"/>
      <c r="D753" s="614"/>
      <c r="E753" s="614"/>
      <c r="F753" s="614"/>
      <c r="G753" s="614"/>
      <c r="H753" s="614"/>
      <c r="I753" s="614"/>
      <c r="J753" s="614"/>
      <c r="K753" s="614"/>
      <c r="L753" s="614"/>
      <c r="M753" s="615"/>
    </row>
    <row r="754" spans="1:13" ht="18" customHeight="1">
      <c r="A754" s="613" t="s">
        <v>268</v>
      </c>
      <c r="B754" s="614"/>
      <c r="C754" s="614"/>
      <c r="D754" s="614"/>
      <c r="E754" s="614"/>
      <c r="F754" s="614" t="s">
        <v>269</v>
      </c>
      <c r="G754" s="614"/>
      <c r="H754" s="614"/>
      <c r="I754" s="614"/>
      <c r="J754" s="614"/>
      <c r="K754" s="614" t="s">
        <v>270</v>
      </c>
      <c r="L754" s="614"/>
      <c r="M754" s="615"/>
    </row>
    <row r="755" spans="1:13" ht="18" customHeight="1">
      <c r="A755" s="616" t="s">
        <v>279</v>
      </c>
      <c r="B755" s="617"/>
      <c r="C755" s="617"/>
      <c r="D755" s="617"/>
      <c r="E755" s="617"/>
      <c r="F755" s="617"/>
      <c r="G755" s="618" t="s">
        <v>464</v>
      </c>
      <c r="H755" s="618"/>
      <c r="I755" s="618"/>
      <c r="J755" s="618"/>
      <c r="K755" s="618"/>
      <c r="L755" s="618"/>
      <c r="M755" s="619"/>
    </row>
    <row r="756" spans="1:13" ht="18" customHeight="1">
      <c r="A756" s="325" t="s">
        <v>280</v>
      </c>
      <c r="B756" s="620" t="s">
        <v>445</v>
      </c>
      <c r="C756" s="621"/>
      <c r="D756" s="621"/>
      <c r="E756" s="621"/>
      <c r="F756" s="621"/>
      <c r="G756" s="621"/>
      <c r="H756" s="621"/>
      <c r="I756" s="621"/>
      <c r="J756" s="621"/>
      <c r="K756" s="621"/>
      <c r="L756" s="621"/>
      <c r="M756" s="622"/>
    </row>
    <row r="757" spans="1:13" ht="18" customHeight="1">
      <c r="A757" s="117" t="s">
        <v>226</v>
      </c>
      <c r="B757" s="620" t="s">
        <v>438</v>
      </c>
      <c r="C757" s="621"/>
      <c r="D757" s="621"/>
      <c r="E757" s="621"/>
      <c r="F757" s="621"/>
      <c r="G757" s="621"/>
      <c r="H757" s="621"/>
      <c r="I757" s="621"/>
      <c r="J757" s="621"/>
      <c r="K757" s="621"/>
      <c r="L757" s="621"/>
      <c r="M757" s="622"/>
    </row>
    <row r="758" spans="1:13" ht="18" customHeight="1">
      <c r="A758" s="623" t="s">
        <v>443</v>
      </c>
      <c r="B758" s="624"/>
      <c r="C758" s="625"/>
      <c r="D758" s="632"/>
      <c r="E758" s="632"/>
      <c r="F758" s="632"/>
      <c r="G758" s="632"/>
      <c r="H758" s="632"/>
      <c r="I758" s="632"/>
      <c r="J758" s="614" t="s">
        <v>281</v>
      </c>
      <c r="K758" s="614"/>
      <c r="L758" s="614"/>
      <c r="M758" s="615"/>
    </row>
    <row r="759" spans="1:13" ht="18" customHeight="1">
      <c r="A759" s="626"/>
      <c r="B759" s="627"/>
      <c r="C759" s="628"/>
      <c r="D759" s="632"/>
      <c r="E759" s="632"/>
      <c r="F759" s="632"/>
      <c r="G759" s="632"/>
      <c r="H759" s="632"/>
      <c r="I759" s="632"/>
      <c r="J759" s="614"/>
      <c r="K759" s="614"/>
      <c r="L759" s="614"/>
      <c r="M759" s="615"/>
    </row>
    <row r="760" spans="1:13" ht="18" customHeight="1">
      <c r="A760" s="626"/>
      <c r="B760" s="627"/>
      <c r="C760" s="628"/>
      <c r="D760" s="632"/>
      <c r="E760" s="632"/>
      <c r="F760" s="632"/>
      <c r="G760" s="632"/>
      <c r="H760" s="632"/>
      <c r="I760" s="632"/>
      <c r="J760" s="614"/>
      <c r="K760" s="614"/>
      <c r="L760" s="614"/>
      <c r="M760" s="615"/>
    </row>
    <row r="761" spans="1:13" ht="18" customHeight="1">
      <c r="A761" s="629"/>
      <c r="B761" s="630"/>
      <c r="C761" s="631"/>
      <c r="D761" s="632"/>
      <c r="E761" s="632"/>
      <c r="F761" s="632"/>
      <c r="G761" s="632"/>
      <c r="H761" s="632"/>
      <c r="I761" s="632"/>
      <c r="J761" s="614"/>
      <c r="K761" s="614"/>
      <c r="L761" s="614"/>
      <c r="M761" s="615"/>
    </row>
    <row r="762" spans="1:13" ht="18" customHeight="1">
      <c r="A762" s="633" t="s">
        <v>282</v>
      </c>
      <c r="B762" s="634"/>
      <c r="C762" s="634"/>
      <c r="D762" s="634"/>
      <c r="E762" s="634"/>
      <c r="F762" s="634"/>
      <c r="G762" s="634"/>
      <c r="H762" s="635" t="s">
        <v>283</v>
      </c>
      <c r="I762" s="636"/>
      <c r="J762" s="636"/>
      <c r="K762" s="636"/>
      <c r="L762" s="636"/>
      <c r="M762" s="637"/>
    </row>
    <row r="763" spans="1:13" ht="18" customHeight="1">
      <c r="A763" s="133" t="s">
        <v>284</v>
      </c>
      <c r="B763" s="634" t="s">
        <v>130</v>
      </c>
      <c r="C763" s="634"/>
      <c r="D763" s="134" t="s">
        <v>284</v>
      </c>
      <c r="E763" s="135"/>
      <c r="F763" s="634" t="s">
        <v>130</v>
      </c>
      <c r="G763" s="634"/>
      <c r="H763" s="136"/>
      <c r="I763" s="136"/>
      <c r="J763" s="137" t="s">
        <v>285</v>
      </c>
      <c r="K763" s="136"/>
      <c r="L763" s="137" t="s">
        <v>130</v>
      </c>
      <c r="M763" s="138"/>
    </row>
    <row r="764" spans="1:13" ht="18" customHeight="1">
      <c r="A764" s="139" t="s">
        <v>286</v>
      </c>
      <c r="B764" s="609" t="s">
        <v>287</v>
      </c>
      <c r="C764" s="609"/>
      <c r="D764" s="609" t="s">
        <v>288</v>
      </c>
      <c r="E764" s="609"/>
      <c r="F764" s="609" t="s">
        <v>289</v>
      </c>
      <c r="G764" s="609"/>
      <c r="H764" s="136"/>
      <c r="I764" s="136"/>
      <c r="J764" s="610">
        <v>3</v>
      </c>
      <c r="K764" s="611"/>
      <c r="L764" s="135" t="s">
        <v>272</v>
      </c>
      <c r="M764" s="138"/>
    </row>
    <row r="765" spans="1:13" ht="18" customHeight="1">
      <c r="A765" s="139" t="s">
        <v>290</v>
      </c>
      <c r="B765" s="609" t="s">
        <v>291</v>
      </c>
      <c r="C765" s="609"/>
      <c r="D765" s="609" t="s">
        <v>292</v>
      </c>
      <c r="E765" s="609"/>
      <c r="F765" s="609" t="s">
        <v>293</v>
      </c>
      <c r="G765" s="609"/>
      <c r="H765" s="136"/>
      <c r="I765" s="136"/>
      <c r="J765" s="610">
        <v>2</v>
      </c>
      <c r="K765" s="611"/>
      <c r="L765" s="135" t="s">
        <v>294</v>
      </c>
      <c r="M765" s="138"/>
    </row>
    <row r="766" spans="1:13" ht="18" customHeight="1">
      <c r="A766" s="139" t="s">
        <v>295</v>
      </c>
      <c r="B766" s="609" t="s">
        <v>296</v>
      </c>
      <c r="C766" s="609"/>
      <c r="D766" s="609" t="s">
        <v>297</v>
      </c>
      <c r="E766" s="609"/>
      <c r="F766" s="609" t="s">
        <v>298</v>
      </c>
      <c r="G766" s="609"/>
      <c r="H766" s="136"/>
      <c r="I766" s="136"/>
      <c r="J766" s="610">
        <v>1</v>
      </c>
      <c r="K766" s="611"/>
      <c r="L766" s="135" t="s">
        <v>299</v>
      </c>
      <c r="M766" s="138"/>
    </row>
    <row r="767" spans="1:13" ht="18" customHeight="1" thickBot="1">
      <c r="A767" s="140" t="s">
        <v>300</v>
      </c>
      <c r="B767" s="612" t="s">
        <v>301</v>
      </c>
      <c r="C767" s="612"/>
      <c r="D767" s="612" t="s">
        <v>302</v>
      </c>
      <c r="E767" s="612"/>
      <c r="F767" s="612" t="s">
        <v>303</v>
      </c>
      <c r="G767" s="612"/>
      <c r="H767" s="141"/>
      <c r="I767" s="141"/>
      <c r="J767" s="141"/>
      <c r="K767" s="141"/>
      <c r="L767" s="141"/>
      <c r="M767" s="142"/>
    </row>
    <row r="768" spans="1:13" ht="18" customHeight="1" thickBot="1"/>
    <row r="769" spans="1:13" ht="18" customHeight="1">
      <c r="A769" s="105"/>
      <c r="B769" s="647" t="s">
        <v>227</v>
      </c>
      <c r="C769" s="647"/>
      <c r="D769" s="647"/>
      <c r="E769" s="647"/>
      <c r="F769" s="647"/>
      <c r="G769" s="647"/>
      <c r="H769" s="647"/>
      <c r="I769" s="656"/>
      <c r="J769" s="646" t="s">
        <v>228</v>
      </c>
      <c r="K769" s="647"/>
      <c r="L769" s="647"/>
      <c r="M769" s="648"/>
    </row>
    <row r="770" spans="1:13" ht="18" customHeight="1">
      <c r="A770" s="649" t="s">
        <v>229</v>
      </c>
      <c r="B770" s="650"/>
      <c r="C770" s="650"/>
      <c r="D770" s="650"/>
      <c r="E770" s="650"/>
      <c r="F770" s="650"/>
      <c r="G770" s="650"/>
      <c r="H770" s="650"/>
      <c r="I770" s="650"/>
      <c r="J770" s="650"/>
      <c r="K770" s="650"/>
      <c r="L770" s="650"/>
      <c r="M770" s="651"/>
    </row>
    <row r="771" spans="1:13" ht="18" customHeight="1">
      <c r="A771" s="106"/>
      <c r="B771" s="652" t="s">
        <v>230</v>
      </c>
      <c r="C771" s="652"/>
      <c r="D771" s="652"/>
      <c r="E771" s="653"/>
      <c r="F771" s="107" t="s">
        <v>231</v>
      </c>
      <c r="G771" s="107"/>
      <c r="H771" s="640" t="s">
        <v>232</v>
      </c>
      <c r="I771" s="641"/>
      <c r="J771" s="642"/>
      <c r="K771" s="109" t="s">
        <v>233</v>
      </c>
      <c r="L771" s="110"/>
      <c r="M771" s="111"/>
    </row>
    <row r="772" spans="1:13" ht="18" customHeight="1">
      <c r="A772" s="654" t="s">
        <v>439</v>
      </c>
      <c r="B772" s="641"/>
      <c r="C772" s="641"/>
      <c r="D772" s="641"/>
      <c r="E772" s="641"/>
      <c r="F772" s="641"/>
      <c r="G772" s="641"/>
      <c r="H772" s="641"/>
      <c r="I772" s="641"/>
      <c r="J772" s="641"/>
      <c r="K772" s="641"/>
      <c r="L772" s="641"/>
      <c r="M772" s="655"/>
    </row>
    <row r="773" spans="1:13" ht="18" customHeight="1">
      <c r="A773" s="643" t="s">
        <v>234</v>
      </c>
      <c r="B773" s="644"/>
      <c r="C773" s="644"/>
      <c r="D773" s="644"/>
      <c r="E773" s="644"/>
      <c r="F773" s="644"/>
      <c r="G773" s="644"/>
      <c r="H773" s="644"/>
      <c r="I773" s="644"/>
      <c r="J773" s="644"/>
      <c r="K773" s="644"/>
      <c r="L773" s="644"/>
      <c r="M773" s="666"/>
    </row>
    <row r="774" spans="1:13" ht="18" customHeight="1">
      <c r="A774" s="638" t="s">
        <v>235</v>
      </c>
      <c r="B774" s="639"/>
      <c r="C774" s="620" t="s">
        <v>171</v>
      </c>
      <c r="D774" s="621"/>
      <c r="E774" s="621"/>
      <c r="F774" s="621"/>
      <c r="G774" s="676"/>
      <c r="H774" s="112" t="s">
        <v>236</v>
      </c>
      <c r="I774" s="113"/>
      <c r="J774" s="618">
        <v>17</v>
      </c>
      <c r="K774" s="618"/>
      <c r="L774" s="618"/>
      <c r="M774" s="619"/>
    </row>
    <row r="775" spans="1:13" ht="18" customHeight="1">
      <c r="A775" s="638" t="s">
        <v>237</v>
      </c>
      <c r="B775" s="639"/>
      <c r="C775" s="620" t="s">
        <v>139</v>
      </c>
      <c r="D775" s="621"/>
      <c r="E775" s="621"/>
      <c r="F775" s="621"/>
      <c r="G775" s="676"/>
      <c r="H775" s="112" t="s">
        <v>238</v>
      </c>
      <c r="I775" s="113"/>
      <c r="J775" s="699">
        <v>1318</v>
      </c>
      <c r="K775" s="699"/>
      <c r="L775" s="699"/>
      <c r="M775" s="700"/>
    </row>
    <row r="776" spans="1:13" ht="18" customHeight="1">
      <c r="A776" s="638" t="s">
        <v>239</v>
      </c>
      <c r="B776" s="639"/>
      <c r="C776" s="686" t="s">
        <v>95</v>
      </c>
      <c r="D776" s="621"/>
      <c r="E776" s="621"/>
      <c r="F776" s="621"/>
      <c r="G776" s="676"/>
      <c r="H776" s="112" t="s">
        <v>240</v>
      </c>
      <c r="I776" s="113"/>
      <c r="J776" s="618">
        <v>8493039032</v>
      </c>
      <c r="K776" s="618"/>
      <c r="L776" s="618"/>
      <c r="M776" s="619"/>
    </row>
    <row r="777" spans="1:13" ht="18" customHeight="1">
      <c r="A777" s="638" t="s">
        <v>241</v>
      </c>
      <c r="B777" s="639"/>
      <c r="C777" s="620" t="s">
        <v>411</v>
      </c>
      <c r="D777" s="621"/>
      <c r="E777" s="621"/>
      <c r="F777" s="621"/>
      <c r="G777" s="622"/>
      <c r="H777" s="616" t="s">
        <v>195</v>
      </c>
      <c r="I777" s="617"/>
      <c r="J777" s="618" t="s">
        <v>412</v>
      </c>
      <c r="K777" s="618"/>
      <c r="L777" s="618"/>
      <c r="M777" s="619"/>
    </row>
    <row r="778" spans="1:13" ht="18" customHeight="1">
      <c r="A778" s="613" t="s">
        <v>242</v>
      </c>
      <c r="B778" s="614"/>
      <c r="C778" s="614"/>
      <c r="D778" s="614"/>
      <c r="E778" s="614"/>
      <c r="F778" s="614"/>
      <c r="G778" s="614"/>
      <c r="H778" s="614"/>
      <c r="I778" s="614"/>
      <c r="J778" s="614"/>
      <c r="K778" s="614"/>
      <c r="L778" s="614"/>
      <c r="M778" s="615"/>
    </row>
    <row r="779" spans="1:13" ht="18" customHeight="1">
      <c r="A779" s="671" t="s">
        <v>243</v>
      </c>
      <c r="B779" s="614" t="s">
        <v>244</v>
      </c>
      <c r="C779" s="614"/>
      <c r="D779" s="614"/>
      <c r="E779" s="614"/>
      <c r="F779" s="614"/>
      <c r="G779" s="614"/>
      <c r="H779" s="614" t="s">
        <v>245</v>
      </c>
      <c r="I779" s="614"/>
      <c r="J779" s="614"/>
      <c r="K779" s="614"/>
      <c r="L779" s="614"/>
      <c r="M779" s="615"/>
    </row>
    <row r="780" spans="1:13" ht="30">
      <c r="A780" s="671"/>
      <c r="B780" s="114" t="s">
        <v>246</v>
      </c>
      <c r="C780" s="114" t="s">
        <v>247</v>
      </c>
      <c r="D780" s="114" t="s">
        <v>248</v>
      </c>
      <c r="E780" s="114" t="s">
        <v>249</v>
      </c>
      <c r="F780" s="114">
        <v>100</v>
      </c>
      <c r="G780" s="115" t="s">
        <v>187</v>
      </c>
      <c r="H780" s="114" t="s">
        <v>250</v>
      </c>
      <c r="I780" s="114" t="s">
        <v>247</v>
      </c>
      <c r="J780" s="114" t="s">
        <v>248</v>
      </c>
      <c r="K780" s="114" t="s">
        <v>251</v>
      </c>
      <c r="L780" s="114">
        <v>100</v>
      </c>
      <c r="M780" s="116" t="s">
        <v>187</v>
      </c>
    </row>
    <row r="781" spans="1:13" ht="18" customHeight="1">
      <c r="A781" s="117" t="s">
        <v>123</v>
      </c>
      <c r="B781" s="370">
        <v>10</v>
      </c>
      <c r="C781" s="390">
        <v>5</v>
      </c>
      <c r="D781" s="391">
        <v>5</v>
      </c>
      <c r="E781" s="391">
        <v>77</v>
      </c>
      <c r="F781" s="366">
        <f t="shared" ref="F781" si="149">B781+C781+D781+E781</f>
        <v>97</v>
      </c>
      <c r="G781" s="367" t="str">
        <f t="shared" ref="G781:G782" si="150">IF(F781&gt;=91,"A1",IF(F781&gt;=81,"A2",IF(F781&gt;=71,"B1",IF(F781&gt;=61,"B2",IF(F781&gt;=51,"C1",IF(F781&gt;=41,"C2",IF(F781&gt;=33,"D","E")))))))</f>
        <v>A1</v>
      </c>
      <c r="H781" s="369">
        <v>10</v>
      </c>
      <c r="I781" s="370">
        <v>5</v>
      </c>
      <c r="J781" s="370">
        <v>5</v>
      </c>
      <c r="K781" s="371">
        <v>76</v>
      </c>
      <c r="L781" s="372">
        <f t="shared" ref="L781" si="151">SUM(H781:K781)</f>
        <v>96</v>
      </c>
      <c r="M781" s="370" t="str">
        <f t="shared" ref="M781:M782" si="152">IF(L781&gt;=91,"A1",IF(L781&gt;=81,"A2",IF(L781&gt;=71,"B1",IF(L781&gt;=61,"B2",IF(L781&gt;=51,"C1",IF(L781&gt;=41,"C2",IF(L781&gt;=33,"D","E")))))))</f>
        <v>A1</v>
      </c>
    </row>
    <row r="782" spans="1:13" ht="18" customHeight="1">
      <c r="A782" s="117" t="s">
        <v>124</v>
      </c>
      <c r="B782" s="370">
        <v>10</v>
      </c>
      <c r="C782" s="370">
        <v>5</v>
      </c>
      <c r="D782" s="370">
        <v>5</v>
      </c>
      <c r="E782" s="370">
        <v>79</v>
      </c>
      <c r="F782" s="378">
        <f t="shared" ref="F782" si="153">(B782+C782+D782+E782)</f>
        <v>99</v>
      </c>
      <c r="G782" s="370" t="str">
        <f t="shared" si="150"/>
        <v>A1</v>
      </c>
      <c r="H782" s="370">
        <v>9.75</v>
      </c>
      <c r="I782" s="370">
        <v>5</v>
      </c>
      <c r="J782" s="370">
        <v>5</v>
      </c>
      <c r="K782" s="377">
        <v>77.5</v>
      </c>
      <c r="L782" s="374">
        <f t="shared" ref="L782" si="154">SUM(H782:K782)</f>
        <v>97.25</v>
      </c>
      <c r="M782" s="375" t="str">
        <f t="shared" si="152"/>
        <v>A1</v>
      </c>
    </row>
    <row r="783" spans="1:13" ht="18" customHeight="1">
      <c r="A783" s="117" t="s">
        <v>252</v>
      </c>
      <c r="B783" s="370">
        <v>10</v>
      </c>
      <c r="C783" s="370">
        <v>5</v>
      </c>
      <c r="D783" s="370">
        <v>5</v>
      </c>
      <c r="E783" s="370">
        <v>77.5</v>
      </c>
      <c r="F783" s="370">
        <f t="shared" ref="F783" si="155">(B783+C783+D783+E783)</f>
        <v>97.5</v>
      </c>
      <c r="G783" s="370" t="str">
        <f t="shared" ref="G783" si="156">IF(F783&gt;=91,"A1",IF(F783&gt;=81,"A2",IF(F783&gt;=71,"B1",IF(F783&gt;=61,"B2",IF(F783&gt;=51,"C1",IF(F783&gt;=41,"C2",IF(F783&gt;=33,"D","E")))))))</f>
        <v>A1</v>
      </c>
      <c r="H783" s="369">
        <v>9.25</v>
      </c>
      <c r="I783" s="370">
        <v>5</v>
      </c>
      <c r="J783" s="370">
        <v>5</v>
      </c>
      <c r="K783" s="377">
        <v>77.5</v>
      </c>
      <c r="L783" s="374">
        <f t="shared" ref="L783" si="157">SUM(H783:K783)</f>
        <v>96.75</v>
      </c>
      <c r="M783" s="375" t="str">
        <f t="shared" ref="M783" si="158">IF(L783&gt;=91,"A1",IF(L783&gt;=81,"A2",IF(L783&gt;=71,"B1",IF(L783&gt;=61,"B2",IF(L783&gt;=51,"C1",IF(L783&gt;=41,"C2",IF(L783&gt;=33,"D","E")))))))</f>
        <v>A1</v>
      </c>
    </row>
    <row r="784" spans="1:13" ht="18" customHeight="1">
      <c r="A784" s="117" t="s">
        <v>126</v>
      </c>
      <c r="B784" s="370">
        <v>10</v>
      </c>
      <c r="C784" s="370" t="s">
        <v>325</v>
      </c>
      <c r="D784" s="370">
        <v>5</v>
      </c>
      <c r="E784" s="370">
        <v>80</v>
      </c>
      <c r="F784" s="370">
        <f t="shared" ref="F784" si="159">(B784+C784+D784+E784)</f>
        <v>100</v>
      </c>
      <c r="G784" s="370" t="str">
        <f t="shared" ref="G784" si="160">IF(F784&gt;=91,"A1",IF(F784&gt;=81,"A2",IF(F784&gt;=71,"B1",IF(F784&gt;=61,"B2",IF(F784&gt;=51,"C1",IF(F784&gt;=41,"C2",IF(F784&gt;=33,"D","E")))))))</f>
        <v>A1</v>
      </c>
      <c r="H784" s="122">
        <v>10</v>
      </c>
      <c r="I784" s="392">
        <v>5</v>
      </c>
      <c r="J784" s="378">
        <v>5</v>
      </c>
      <c r="K784" s="332">
        <v>79.5</v>
      </c>
      <c r="L784" s="374">
        <f t="shared" ref="L784" si="161">SUM(H784:K784)</f>
        <v>99.5</v>
      </c>
      <c r="M784" s="374" t="str">
        <f t="shared" ref="M784" si="162">IF(L784&gt;=91,"A1",IF(L784&gt;=81,"A2",IF(L784&gt;=71,"B1",IF(L784&gt;=61,"B2",IF(L784&gt;=51,"C1",IF(L784&gt;=41,"C2",IF(L784&gt;=33,"D","E")))))))</f>
        <v>A1</v>
      </c>
    </row>
    <row r="785" spans="1:13" ht="18" customHeight="1">
      <c r="A785" s="117" t="s">
        <v>127</v>
      </c>
      <c r="B785" s="370"/>
      <c r="C785" s="370"/>
      <c r="D785" s="370"/>
      <c r="E785" s="124"/>
      <c r="F785" s="393">
        <v>47.5</v>
      </c>
      <c r="G785" s="370"/>
      <c r="H785" s="370"/>
      <c r="I785" s="370"/>
      <c r="J785" s="370"/>
      <c r="K785" s="370"/>
      <c r="L785" s="370">
        <v>47.5</v>
      </c>
      <c r="M785" s="380"/>
    </row>
    <row r="786" spans="1:13" ht="18" customHeight="1">
      <c r="A786" s="117" t="s">
        <v>253</v>
      </c>
      <c r="B786" s="370"/>
      <c r="C786" s="370"/>
      <c r="D786" s="370"/>
      <c r="E786" s="381"/>
      <c r="F786" s="370">
        <v>49.5</v>
      </c>
      <c r="G786" s="370"/>
      <c r="H786" s="370"/>
      <c r="I786" s="370"/>
      <c r="J786" s="370"/>
      <c r="K786" s="381"/>
      <c r="L786" s="370">
        <v>50</v>
      </c>
      <c r="M786" s="380"/>
    </row>
    <row r="787" spans="1:13" ht="18" customHeight="1">
      <c r="A787" s="117" t="s">
        <v>254</v>
      </c>
      <c r="B787" s="370"/>
      <c r="C787" s="370"/>
      <c r="D787" s="370"/>
      <c r="E787" s="370"/>
      <c r="F787" s="370">
        <v>50</v>
      </c>
      <c r="G787" s="370"/>
      <c r="H787" s="370"/>
      <c r="I787" s="370"/>
      <c r="J787" s="370"/>
      <c r="K787" s="370"/>
      <c r="L787" s="370">
        <v>48</v>
      </c>
      <c r="M787" s="380"/>
    </row>
    <row r="788" spans="1:13" ht="26.25">
      <c r="A788" s="326" t="s">
        <v>255</v>
      </c>
      <c r="B788" s="326"/>
      <c r="C788" s="327" t="s">
        <v>256</v>
      </c>
      <c r="D788" s="383">
        <f>(F781+F782+F783+F784+F785)</f>
        <v>441</v>
      </c>
      <c r="E788" s="127"/>
      <c r="F788" s="327" t="s">
        <v>257</v>
      </c>
      <c r="G788" s="383">
        <f>(D788/450)*100</f>
        <v>98</v>
      </c>
      <c r="H788" s="127"/>
      <c r="I788" s="128"/>
      <c r="J788" s="672" t="s">
        <v>258</v>
      </c>
      <c r="K788" s="672"/>
      <c r="L788" s="618" t="str">
        <f>IF(G788&gt;=91,"A1",IF(G788&gt;=81,"A2",IF(G788&gt;=71,"B1",IF(G788&gt;=61,"B2",IF(G788&gt;=51,"C1",IF(G788&gt;=41,"C2",IF(G788&gt;=33,"D","E")))))))</f>
        <v>A1</v>
      </c>
      <c r="M788" s="618" t="str">
        <f t="shared" ref="M788:M789" si="163">IF(K788&gt;=91,"A1",IF(K788&gt;=81,"A2",IF(K788&gt;=71,"B1",IF(K788&gt;=61,"B2",IF(K788&gt;=51,"C1",IF(K788&gt;=41,"C2",IF(K788&gt;=33,"D","E")))))))</f>
        <v>E</v>
      </c>
    </row>
    <row r="789" spans="1:13" ht="26.25">
      <c r="A789" s="129" t="s">
        <v>259</v>
      </c>
      <c r="B789" s="326"/>
      <c r="C789" s="327" t="s">
        <v>260</v>
      </c>
      <c r="D789" s="396">
        <f>(L781+L782+L783+L784+L785)</f>
        <v>437</v>
      </c>
      <c r="E789" s="127"/>
      <c r="F789" s="327" t="s">
        <v>261</v>
      </c>
      <c r="G789" s="383">
        <f>D789/450*100</f>
        <v>97.111111111111114</v>
      </c>
      <c r="H789" s="130"/>
      <c r="I789" s="131"/>
      <c r="J789" s="672" t="s">
        <v>262</v>
      </c>
      <c r="K789" s="672"/>
      <c r="L789" s="618" t="str">
        <f>IF(G789&gt;=91,"A1",IF(G789&gt;=81,"A2",IF(G789&gt;=71,"B1",IF(G789&gt;=61,"B2",IF(G789&gt;=51,"C1",IF(G789&gt;=41,"C2",IF(G789&gt;=33,"D","E")))))))</f>
        <v>A1</v>
      </c>
      <c r="M789" s="618" t="str">
        <f t="shared" si="163"/>
        <v>E</v>
      </c>
    </row>
    <row r="790" spans="1:13" ht="18" customHeight="1">
      <c r="A790" s="328" t="s">
        <v>263</v>
      </c>
      <c r="B790" s="328"/>
      <c r="C790" s="322"/>
      <c r="D790" s="400">
        <f>(D788+D789)</f>
        <v>878</v>
      </c>
      <c r="E790" s="385"/>
      <c r="F790" s="328" t="s">
        <v>264</v>
      </c>
      <c r="G790" s="328"/>
      <c r="H790" s="328"/>
      <c r="I790" s="384">
        <f>(D790/900)*100</f>
        <v>97.555555555555557</v>
      </c>
      <c r="J790" s="673" t="s">
        <v>265</v>
      </c>
      <c r="K790" s="674"/>
      <c r="L790" s="673" t="str">
        <f>IF(I790&gt;=91,"A1",IF(I790&gt;=81,"A2",IF(I790&gt;=71,"B1",IF(I790&gt;=61,"B2",IF(I790&gt;=51,"C1",IF(I790&gt;=41,"C2",IF(I790&gt;=33,"D","E")))))))</f>
        <v>A1</v>
      </c>
      <c r="M790" s="674"/>
    </row>
    <row r="791" spans="1:13" ht="18" customHeight="1">
      <c r="A791" s="667" t="s">
        <v>266</v>
      </c>
      <c r="B791" s="668"/>
      <c r="C791" s="668"/>
      <c r="D791" s="668"/>
      <c r="E791" s="668"/>
      <c r="F791" s="668"/>
      <c r="G791" s="668"/>
      <c r="H791" s="668"/>
      <c r="I791" s="668"/>
      <c r="J791" s="668"/>
      <c r="K791" s="668"/>
      <c r="L791" s="668"/>
      <c r="M791" s="669"/>
    </row>
    <row r="792" spans="1:13" ht="18" customHeight="1">
      <c r="A792" s="613" t="s">
        <v>267</v>
      </c>
      <c r="B792" s="614"/>
      <c r="C792" s="614"/>
      <c r="D792" s="614"/>
      <c r="E792" s="614"/>
      <c r="F792" s="614"/>
      <c r="G792" s="614"/>
      <c r="H792" s="614"/>
      <c r="I792" s="614"/>
      <c r="J792" s="614"/>
      <c r="K792" s="614"/>
      <c r="L792" s="614"/>
      <c r="M792" s="615"/>
    </row>
    <row r="793" spans="1:13" ht="18" customHeight="1">
      <c r="A793" s="613" t="s">
        <v>268</v>
      </c>
      <c r="B793" s="614"/>
      <c r="C793" s="614"/>
      <c r="D793" s="614"/>
      <c r="E793" s="614"/>
      <c r="F793" s="614" t="s">
        <v>269</v>
      </c>
      <c r="G793" s="614"/>
      <c r="H793" s="614"/>
      <c r="I793" s="614"/>
      <c r="J793" s="614"/>
      <c r="K793" s="614" t="s">
        <v>270</v>
      </c>
      <c r="L793" s="614"/>
      <c r="M793" s="615"/>
    </row>
    <row r="794" spans="1:13" ht="18" customHeight="1">
      <c r="A794" s="616" t="s">
        <v>271</v>
      </c>
      <c r="B794" s="617"/>
      <c r="C794" s="617"/>
      <c r="D794" s="617"/>
      <c r="E794" s="617"/>
      <c r="F794" s="632" t="s">
        <v>272</v>
      </c>
      <c r="G794" s="632"/>
      <c r="H794" s="632"/>
      <c r="I794" s="632"/>
      <c r="J794" s="632"/>
      <c r="K794" s="632" t="s">
        <v>272</v>
      </c>
      <c r="L794" s="632"/>
      <c r="M794" s="675"/>
    </row>
    <row r="795" spans="1:13" ht="18" customHeight="1">
      <c r="A795" s="613" t="s">
        <v>273</v>
      </c>
      <c r="B795" s="614"/>
      <c r="C795" s="614"/>
      <c r="D795" s="614"/>
      <c r="E795" s="614"/>
      <c r="F795" s="614"/>
      <c r="G795" s="614"/>
      <c r="H795" s="614"/>
      <c r="I795" s="614"/>
      <c r="J795" s="614"/>
      <c r="K795" s="614"/>
      <c r="L795" s="614"/>
      <c r="M795" s="615"/>
    </row>
    <row r="796" spans="1:13" ht="18" customHeight="1">
      <c r="A796" s="613" t="s">
        <v>268</v>
      </c>
      <c r="B796" s="614"/>
      <c r="C796" s="614"/>
      <c r="D796" s="614"/>
      <c r="E796" s="614"/>
      <c r="F796" s="614" t="s">
        <v>269</v>
      </c>
      <c r="G796" s="614"/>
      <c r="H796" s="614"/>
      <c r="I796" s="614"/>
      <c r="J796" s="614"/>
      <c r="K796" s="614" t="s">
        <v>270</v>
      </c>
      <c r="L796" s="614"/>
      <c r="M796" s="615"/>
    </row>
    <row r="797" spans="1:13" ht="18" customHeight="1">
      <c r="A797" s="638" t="s">
        <v>274</v>
      </c>
      <c r="B797" s="639"/>
      <c r="C797" s="639"/>
      <c r="D797" s="639"/>
      <c r="E797" s="639"/>
      <c r="F797" s="614" t="s">
        <v>294</v>
      </c>
      <c r="G797" s="614"/>
      <c r="H797" s="614"/>
      <c r="I797" s="614"/>
      <c r="J797" s="614"/>
      <c r="K797" s="614" t="s">
        <v>272</v>
      </c>
      <c r="L797" s="614"/>
      <c r="M797" s="615"/>
    </row>
    <row r="798" spans="1:13" ht="18" customHeight="1">
      <c r="A798" s="638" t="s">
        <v>275</v>
      </c>
      <c r="B798" s="639"/>
      <c r="C798" s="639"/>
      <c r="D798" s="639"/>
      <c r="E798" s="639"/>
      <c r="F798" s="618" t="s">
        <v>272</v>
      </c>
      <c r="G798" s="618"/>
      <c r="H798" s="618"/>
      <c r="I798" s="618"/>
      <c r="J798" s="618"/>
      <c r="K798" s="618" t="s">
        <v>272</v>
      </c>
      <c r="L798" s="618"/>
      <c r="M798" s="619"/>
    </row>
    <row r="799" spans="1:13" ht="18" customHeight="1">
      <c r="A799" s="643" t="s">
        <v>276</v>
      </c>
      <c r="B799" s="644"/>
      <c r="C799" s="644"/>
      <c r="D799" s="644"/>
      <c r="E799" s="645"/>
      <c r="F799" s="620" t="s">
        <v>272</v>
      </c>
      <c r="G799" s="621"/>
      <c r="H799" s="621"/>
      <c r="I799" s="621"/>
      <c r="J799" s="676"/>
      <c r="K799" s="620" t="s">
        <v>272</v>
      </c>
      <c r="L799" s="621"/>
      <c r="M799" s="622"/>
    </row>
    <row r="800" spans="1:13" ht="18" customHeight="1">
      <c r="A800" s="643" t="s">
        <v>277</v>
      </c>
      <c r="B800" s="644"/>
      <c r="C800" s="644"/>
      <c r="D800" s="644"/>
      <c r="E800" s="645"/>
      <c r="F800" s="620" t="s">
        <v>272</v>
      </c>
      <c r="G800" s="621"/>
      <c r="H800" s="621"/>
      <c r="I800" s="621"/>
      <c r="J800" s="676"/>
      <c r="K800" s="620" t="s">
        <v>272</v>
      </c>
      <c r="L800" s="621"/>
      <c r="M800" s="622"/>
    </row>
    <row r="801" spans="1:13" ht="18" customHeight="1">
      <c r="A801" s="613" t="s">
        <v>278</v>
      </c>
      <c r="B801" s="614"/>
      <c r="C801" s="614"/>
      <c r="D801" s="614"/>
      <c r="E801" s="614"/>
      <c r="F801" s="614"/>
      <c r="G801" s="614"/>
      <c r="H801" s="614"/>
      <c r="I801" s="614"/>
      <c r="J801" s="614"/>
      <c r="K801" s="614"/>
      <c r="L801" s="614"/>
      <c r="M801" s="615"/>
    </row>
    <row r="802" spans="1:13" ht="18" customHeight="1">
      <c r="A802" s="613" t="s">
        <v>268</v>
      </c>
      <c r="B802" s="614"/>
      <c r="C802" s="614"/>
      <c r="D802" s="614"/>
      <c r="E802" s="614"/>
      <c r="F802" s="614" t="s">
        <v>269</v>
      </c>
      <c r="G802" s="614"/>
      <c r="H802" s="614"/>
      <c r="I802" s="614"/>
      <c r="J802" s="614"/>
      <c r="K802" s="614" t="s">
        <v>270</v>
      </c>
      <c r="L802" s="614"/>
      <c r="M802" s="615"/>
    </row>
    <row r="803" spans="1:13" ht="18" customHeight="1">
      <c r="A803" s="616" t="s">
        <v>279</v>
      </c>
      <c r="B803" s="617"/>
      <c r="C803" s="617"/>
      <c r="D803" s="617"/>
      <c r="E803" s="617"/>
      <c r="F803" s="617"/>
      <c r="G803" s="618" t="s">
        <v>465</v>
      </c>
      <c r="H803" s="618"/>
      <c r="I803" s="618"/>
      <c r="J803" s="618"/>
      <c r="K803" s="618"/>
      <c r="L803" s="618"/>
      <c r="M803" s="619"/>
    </row>
    <row r="804" spans="1:13" ht="18" customHeight="1">
      <c r="A804" s="325" t="s">
        <v>280</v>
      </c>
      <c r="B804" s="620" t="s">
        <v>166</v>
      </c>
      <c r="C804" s="621"/>
      <c r="D804" s="621"/>
      <c r="E804" s="621"/>
      <c r="F804" s="621"/>
      <c r="G804" s="621"/>
      <c r="H804" s="621"/>
      <c r="I804" s="621"/>
      <c r="J804" s="621"/>
      <c r="K804" s="621"/>
      <c r="L804" s="621"/>
      <c r="M804" s="622"/>
    </row>
    <row r="805" spans="1:13" ht="18" customHeight="1">
      <c r="A805" s="117" t="s">
        <v>226</v>
      </c>
      <c r="B805" s="620" t="s">
        <v>438</v>
      </c>
      <c r="C805" s="621"/>
      <c r="D805" s="621"/>
      <c r="E805" s="621"/>
      <c r="F805" s="621"/>
      <c r="G805" s="621"/>
      <c r="H805" s="621"/>
      <c r="I805" s="621"/>
      <c r="J805" s="621"/>
      <c r="K805" s="621"/>
      <c r="L805" s="621"/>
      <c r="M805" s="622"/>
    </row>
    <row r="806" spans="1:13" ht="18" customHeight="1">
      <c r="A806" s="623" t="s">
        <v>443</v>
      </c>
      <c r="B806" s="624"/>
      <c r="C806" s="625"/>
      <c r="D806" s="632"/>
      <c r="E806" s="632"/>
      <c r="F806" s="632"/>
      <c r="G806" s="632"/>
      <c r="H806" s="632"/>
      <c r="I806" s="632"/>
      <c r="J806" s="614" t="s">
        <v>281</v>
      </c>
      <c r="K806" s="614"/>
      <c r="L806" s="614"/>
      <c r="M806" s="615"/>
    </row>
    <row r="807" spans="1:13" ht="18" customHeight="1">
      <c r="A807" s="626"/>
      <c r="B807" s="627"/>
      <c r="C807" s="628"/>
      <c r="D807" s="632"/>
      <c r="E807" s="632"/>
      <c r="F807" s="632"/>
      <c r="G807" s="632"/>
      <c r="H807" s="632"/>
      <c r="I807" s="632"/>
      <c r="J807" s="614"/>
      <c r="K807" s="614"/>
      <c r="L807" s="614"/>
      <c r="M807" s="615"/>
    </row>
    <row r="808" spans="1:13" ht="18" customHeight="1">
      <c r="A808" s="626"/>
      <c r="B808" s="627"/>
      <c r="C808" s="628"/>
      <c r="D808" s="632"/>
      <c r="E808" s="632"/>
      <c r="F808" s="632"/>
      <c r="G808" s="632"/>
      <c r="H808" s="632"/>
      <c r="I808" s="632"/>
      <c r="J808" s="614"/>
      <c r="K808" s="614"/>
      <c r="L808" s="614"/>
      <c r="M808" s="615"/>
    </row>
    <row r="809" spans="1:13" ht="18" customHeight="1">
      <c r="A809" s="629"/>
      <c r="B809" s="630"/>
      <c r="C809" s="631"/>
      <c r="D809" s="632"/>
      <c r="E809" s="632"/>
      <c r="F809" s="632"/>
      <c r="G809" s="632"/>
      <c r="H809" s="632"/>
      <c r="I809" s="632"/>
      <c r="J809" s="614"/>
      <c r="K809" s="614"/>
      <c r="L809" s="614"/>
      <c r="M809" s="615"/>
    </row>
    <row r="810" spans="1:13" ht="18" customHeight="1">
      <c r="A810" s="633" t="s">
        <v>282</v>
      </c>
      <c r="B810" s="634"/>
      <c r="C810" s="634"/>
      <c r="D810" s="634"/>
      <c r="E810" s="634"/>
      <c r="F810" s="634"/>
      <c r="G810" s="634"/>
      <c r="H810" s="635" t="s">
        <v>283</v>
      </c>
      <c r="I810" s="636"/>
      <c r="J810" s="636"/>
      <c r="K810" s="636"/>
      <c r="L810" s="636"/>
      <c r="M810" s="637"/>
    </row>
    <row r="811" spans="1:13" ht="18" customHeight="1">
      <c r="A811" s="133" t="s">
        <v>284</v>
      </c>
      <c r="B811" s="634" t="s">
        <v>130</v>
      </c>
      <c r="C811" s="634"/>
      <c r="D811" s="134" t="s">
        <v>284</v>
      </c>
      <c r="E811" s="135"/>
      <c r="F811" s="634" t="s">
        <v>130</v>
      </c>
      <c r="G811" s="634"/>
      <c r="H811" s="136"/>
      <c r="I811" s="136"/>
      <c r="J811" s="137" t="s">
        <v>285</v>
      </c>
      <c r="K811" s="136"/>
      <c r="L811" s="137" t="s">
        <v>130</v>
      </c>
      <c r="M811" s="138"/>
    </row>
    <row r="812" spans="1:13" ht="18" customHeight="1">
      <c r="A812" s="139" t="s">
        <v>286</v>
      </c>
      <c r="B812" s="609" t="s">
        <v>287</v>
      </c>
      <c r="C812" s="609"/>
      <c r="D812" s="609" t="s">
        <v>288</v>
      </c>
      <c r="E812" s="609"/>
      <c r="F812" s="609" t="s">
        <v>289</v>
      </c>
      <c r="G812" s="609"/>
      <c r="H812" s="136"/>
      <c r="I812" s="136"/>
      <c r="J812" s="610">
        <v>3</v>
      </c>
      <c r="K812" s="611"/>
      <c r="L812" s="135" t="s">
        <v>272</v>
      </c>
      <c r="M812" s="138"/>
    </row>
    <row r="813" spans="1:13" ht="18" customHeight="1">
      <c r="A813" s="139" t="s">
        <v>290</v>
      </c>
      <c r="B813" s="609" t="s">
        <v>291</v>
      </c>
      <c r="C813" s="609"/>
      <c r="D813" s="609" t="s">
        <v>292</v>
      </c>
      <c r="E813" s="609"/>
      <c r="F813" s="609" t="s">
        <v>293</v>
      </c>
      <c r="G813" s="609"/>
      <c r="H813" s="136"/>
      <c r="I813" s="136"/>
      <c r="J813" s="610">
        <v>2</v>
      </c>
      <c r="K813" s="611"/>
      <c r="L813" s="135" t="s">
        <v>294</v>
      </c>
      <c r="M813" s="138"/>
    </row>
    <row r="814" spans="1:13" ht="18" customHeight="1">
      <c r="A814" s="139" t="s">
        <v>295</v>
      </c>
      <c r="B814" s="609" t="s">
        <v>296</v>
      </c>
      <c r="C814" s="609"/>
      <c r="D814" s="609" t="s">
        <v>297</v>
      </c>
      <c r="E814" s="609"/>
      <c r="F814" s="609" t="s">
        <v>298</v>
      </c>
      <c r="G814" s="609"/>
      <c r="H814" s="136"/>
      <c r="I814" s="136"/>
      <c r="J814" s="610">
        <v>1</v>
      </c>
      <c r="K814" s="611"/>
      <c r="L814" s="135" t="s">
        <v>299</v>
      </c>
      <c r="M814" s="138"/>
    </row>
    <row r="815" spans="1:13" ht="18" customHeight="1" thickBot="1">
      <c r="A815" s="140" t="s">
        <v>300</v>
      </c>
      <c r="B815" s="612" t="s">
        <v>301</v>
      </c>
      <c r="C815" s="612"/>
      <c r="D815" s="612" t="s">
        <v>302</v>
      </c>
      <c r="E815" s="612"/>
      <c r="F815" s="612" t="s">
        <v>303</v>
      </c>
      <c r="G815" s="612"/>
      <c r="H815" s="141"/>
      <c r="I815" s="141"/>
      <c r="J815" s="141"/>
      <c r="K815" s="141"/>
      <c r="L815" s="141"/>
      <c r="M815" s="142"/>
    </row>
    <row r="816" spans="1:13" ht="18" customHeight="1" thickBot="1"/>
    <row r="817" spans="1:13" ht="18" customHeight="1">
      <c r="A817" s="105"/>
      <c r="B817" s="647" t="s">
        <v>227</v>
      </c>
      <c r="C817" s="647"/>
      <c r="D817" s="647"/>
      <c r="E817" s="647"/>
      <c r="F817" s="647"/>
      <c r="G817" s="647"/>
      <c r="H817" s="647"/>
      <c r="I817" s="656"/>
      <c r="J817" s="646" t="s">
        <v>228</v>
      </c>
      <c r="K817" s="647"/>
      <c r="L817" s="647"/>
      <c r="M817" s="648"/>
    </row>
    <row r="818" spans="1:13" ht="18" customHeight="1">
      <c r="A818" s="649" t="s">
        <v>229</v>
      </c>
      <c r="B818" s="650"/>
      <c r="C818" s="650"/>
      <c r="D818" s="650"/>
      <c r="E818" s="650"/>
      <c r="F818" s="650"/>
      <c r="G818" s="650"/>
      <c r="H818" s="650"/>
      <c r="I818" s="650"/>
      <c r="J818" s="650"/>
      <c r="K818" s="650"/>
      <c r="L818" s="650"/>
      <c r="M818" s="651"/>
    </row>
    <row r="819" spans="1:13" ht="18" customHeight="1">
      <c r="A819" s="106"/>
      <c r="B819" s="652" t="s">
        <v>230</v>
      </c>
      <c r="C819" s="652"/>
      <c r="D819" s="652"/>
      <c r="E819" s="653"/>
      <c r="F819" s="107" t="s">
        <v>231</v>
      </c>
      <c r="G819" s="107"/>
      <c r="H819" s="640" t="s">
        <v>232</v>
      </c>
      <c r="I819" s="641"/>
      <c r="J819" s="642"/>
      <c r="K819" s="109" t="s">
        <v>233</v>
      </c>
      <c r="L819" s="110"/>
      <c r="M819" s="111"/>
    </row>
    <row r="820" spans="1:13" ht="18" customHeight="1">
      <c r="A820" s="654" t="s">
        <v>439</v>
      </c>
      <c r="B820" s="641"/>
      <c r="C820" s="641"/>
      <c r="D820" s="641"/>
      <c r="E820" s="641"/>
      <c r="F820" s="641"/>
      <c r="G820" s="641"/>
      <c r="H820" s="641"/>
      <c r="I820" s="641"/>
      <c r="J820" s="641"/>
      <c r="K820" s="641"/>
      <c r="L820" s="641"/>
      <c r="M820" s="655"/>
    </row>
    <row r="821" spans="1:13" ht="18" customHeight="1">
      <c r="A821" s="643" t="s">
        <v>234</v>
      </c>
      <c r="B821" s="644"/>
      <c r="C821" s="644"/>
      <c r="D821" s="644"/>
      <c r="E821" s="644"/>
      <c r="F821" s="644"/>
      <c r="G821" s="644"/>
      <c r="H821" s="644"/>
      <c r="I821" s="644"/>
      <c r="J821" s="644"/>
      <c r="K821" s="644"/>
      <c r="L821" s="644"/>
      <c r="M821" s="666"/>
    </row>
    <row r="822" spans="1:13" ht="18" customHeight="1">
      <c r="A822" s="638" t="s">
        <v>235</v>
      </c>
      <c r="B822" s="639"/>
      <c r="C822" s="620" t="s">
        <v>172</v>
      </c>
      <c r="D822" s="621"/>
      <c r="E822" s="621"/>
      <c r="F822" s="621"/>
      <c r="G822" s="676"/>
      <c r="H822" s="112" t="s">
        <v>236</v>
      </c>
      <c r="I822" s="113"/>
      <c r="J822" s="618">
        <v>18</v>
      </c>
      <c r="K822" s="618"/>
      <c r="L822" s="618"/>
      <c r="M822" s="619"/>
    </row>
    <row r="823" spans="1:13" ht="18" customHeight="1">
      <c r="A823" s="638" t="s">
        <v>237</v>
      </c>
      <c r="B823" s="639"/>
      <c r="C823" s="620" t="s">
        <v>139</v>
      </c>
      <c r="D823" s="621"/>
      <c r="E823" s="621"/>
      <c r="F823" s="621"/>
      <c r="G823" s="676"/>
      <c r="H823" s="112" t="s">
        <v>238</v>
      </c>
      <c r="I823" s="113"/>
      <c r="J823" s="701">
        <v>1337</v>
      </c>
      <c r="K823" s="701"/>
      <c r="L823" s="701"/>
      <c r="M823" s="702"/>
    </row>
    <row r="824" spans="1:13" ht="18" customHeight="1">
      <c r="A824" s="638" t="s">
        <v>239</v>
      </c>
      <c r="B824" s="639"/>
      <c r="C824" s="686" t="s">
        <v>100</v>
      </c>
      <c r="D824" s="621"/>
      <c r="E824" s="621"/>
      <c r="F824" s="621"/>
      <c r="G824" s="676"/>
      <c r="H824" s="112" t="s">
        <v>240</v>
      </c>
      <c r="I824" s="113"/>
      <c r="J824" s="618">
        <v>7006291861</v>
      </c>
      <c r="K824" s="618"/>
      <c r="L824" s="618"/>
      <c r="M824" s="619"/>
    </row>
    <row r="825" spans="1:13" ht="18" customHeight="1">
      <c r="A825" s="638" t="s">
        <v>241</v>
      </c>
      <c r="B825" s="639"/>
      <c r="C825" s="620" t="s">
        <v>415</v>
      </c>
      <c r="D825" s="621"/>
      <c r="E825" s="621"/>
      <c r="F825" s="621"/>
      <c r="G825" s="622"/>
      <c r="H825" s="616" t="s">
        <v>195</v>
      </c>
      <c r="I825" s="617"/>
      <c r="J825" s="618" t="s">
        <v>416</v>
      </c>
      <c r="K825" s="618"/>
      <c r="L825" s="618"/>
      <c r="M825" s="619"/>
    </row>
    <row r="826" spans="1:13" ht="18" customHeight="1">
      <c r="A826" s="613" t="s">
        <v>242</v>
      </c>
      <c r="B826" s="614"/>
      <c r="C826" s="614"/>
      <c r="D826" s="614"/>
      <c r="E826" s="614"/>
      <c r="F826" s="614"/>
      <c r="G826" s="614"/>
      <c r="H826" s="614"/>
      <c r="I826" s="614"/>
      <c r="J826" s="614"/>
      <c r="K826" s="614"/>
      <c r="L826" s="614"/>
      <c r="M826" s="615"/>
    </row>
    <row r="827" spans="1:13" ht="18" customHeight="1">
      <c r="A827" s="671" t="s">
        <v>243</v>
      </c>
      <c r="B827" s="614" t="s">
        <v>244</v>
      </c>
      <c r="C827" s="614"/>
      <c r="D827" s="614"/>
      <c r="E827" s="614"/>
      <c r="F827" s="614"/>
      <c r="G827" s="614"/>
      <c r="H827" s="614" t="s">
        <v>245</v>
      </c>
      <c r="I827" s="614"/>
      <c r="J827" s="614"/>
      <c r="K827" s="614"/>
      <c r="L827" s="614"/>
      <c r="M827" s="615"/>
    </row>
    <row r="828" spans="1:13" ht="30">
      <c r="A828" s="671"/>
      <c r="B828" s="114" t="s">
        <v>246</v>
      </c>
      <c r="C828" s="114" t="s">
        <v>247</v>
      </c>
      <c r="D828" s="114" t="s">
        <v>248</v>
      </c>
      <c r="E828" s="114" t="s">
        <v>249</v>
      </c>
      <c r="F828" s="114">
        <v>100</v>
      </c>
      <c r="G828" s="115" t="s">
        <v>187</v>
      </c>
      <c r="H828" s="114" t="s">
        <v>250</v>
      </c>
      <c r="I828" s="114" t="s">
        <v>247</v>
      </c>
      <c r="J828" s="114" t="s">
        <v>248</v>
      </c>
      <c r="K828" s="114" t="s">
        <v>251</v>
      </c>
      <c r="L828" s="114">
        <v>100</v>
      </c>
      <c r="M828" s="116" t="s">
        <v>187</v>
      </c>
    </row>
    <row r="829" spans="1:13" ht="18" customHeight="1">
      <c r="A829" s="117" t="s">
        <v>123</v>
      </c>
      <c r="B829" s="370">
        <v>9.25</v>
      </c>
      <c r="C829" s="390">
        <v>5</v>
      </c>
      <c r="D829" s="391">
        <v>4</v>
      </c>
      <c r="E829" s="391">
        <v>59.5</v>
      </c>
      <c r="F829" s="366">
        <f t="shared" ref="F829" si="164">B829+C829+D829+E829</f>
        <v>77.75</v>
      </c>
      <c r="G829" s="367" t="str">
        <f t="shared" ref="G829" si="165">IF(F829&gt;=91,"A1",IF(F829&gt;=81,"A2",IF(F829&gt;=71,"B1",IF(F829&gt;=61,"B2",IF(F829&gt;=51,"C1",IF(F829&gt;=41,"C2",IF(F829&gt;=33,"D","E")))))))</f>
        <v>B1</v>
      </c>
      <c r="H829" s="376">
        <v>7.75</v>
      </c>
      <c r="I829" s="370">
        <v>4</v>
      </c>
      <c r="J829" s="370">
        <v>5</v>
      </c>
      <c r="K829" s="371">
        <v>71.5</v>
      </c>
      <c r="L829" s="372">
        <f t="shared" ref="L829" si="166">SUM(H829:K829)</f>
        <v>88.25</v>
      </c>
      <c r="M829" s="370" t="str">
        <f t="shared" ref="M829" si="167">IF(L829&gt;=91,"A1",IF(L829&gt;=81,"A2",IF(L829&gt;=71,"B1",IF(L829&gt;=61,"B2",IF(L829&gt;=51,"C1",IF(L829&gt;=41,"C2",IF(L829&gt;=33,"D","E")))))))</f>
        <v>A2</v>
      </c>
    </row>
    <row r="830" spans="1:13" ht="18" customHeight="1">
      <c r="A830" s="117" t="s">
        <v>124</v>
      </c>
      <c r="B830" s="370">
        <v>8</v>
      </c>
      <c r="C830" s="370">
        <v>5</v>
      </c>
      <c r="D830" s="370">
        <v>5</v>
      </c>
      <c r="E830" s="370">
        <v>49</v>
      </c>
      <c r="F830" s="372">
        <f t="shared" ref="F830:F832" si="168">(B830+C830+D830+E830)</f>
        <v>67</v>
      </c>
      <c r="G830" s="370" t="str">
        <f t="shared" ref="G830:G832" si="169">IF(F830&gt;=91,"A1",IF(F830&gt;=81,"A2",IF(F830&gt;=71,"B1",IF(F830&gt;=61,"B2",IF(F830&gt;=51,"C1",IF(F830&gt;=41,"C2",IF(F830&gt;=33,"D","E")))))))</f>
        <v>B2</v>
      </c>
      <c r="H830" s="398">
        <v>7.75</v>
      </c>
      <c r="I830" s="370">
        <v>4.5</v>
      </c>
      <c r="J830" s="370">
        <v>5</v>
      </c>
      <c r="K830" s="377">
        <v>67.5</v>
      </c>
      <c r="L830" s="374">
        <f t="shared" ref="L830:L832" si="170">SUM(H830:K830)</f>
        <v>84.75</v>
      </c>
      <c r="M830" s="375" t="str">
        <f t="shared" ref="M830:M832" si="171">IF(L830&gt;=91,"A1",IF(L830&gt;=81,"A2",IF(L830&gt;=71,"B1",IF(L830&gt;=61,"B2",IF(L830&gt;=51,"C1",IF(L830&gt;=41,"C2",IF(L830&gt;=33,"D","E")))))))</f>
        <v>A2</v>
      </c>
    </row>
    <row r="831" spans="1:13" ht="18" customHeight="1">
      <c r="A831" s="117" t="s">
        <v>252</v>
      </c>
      <c r="B831" s="370">
        <v>8.5</v>
      </c>
      <c r="C831" s="370">
        <v>5</v>
      </c>
      <c r="D831" s="370">
        <v>5</v>
      </c>
      <c r="E831" s="370">
        <v>59</v>
      </c>
      <c r="F831" s="370">
        <f t="shared" si="168"/>
        <v>77.5</v>
      </c>
      <c r="G831" s="370" t="str">
        <f t="shared" si="169"/>
        <v>B1</v>
      </c>
      <c r="H831" s="376">
        <v>9.5</v>
      </c>
      <c r="I831" s="370">
        <v>4.5</v>
      </c>
      <c r="J831" s="370">
        <v>4.5</v>
      </c>
      <c r="K831" s="377">
        <v>58.5</v>
      </c>
      <c r="L831" s="374">
        <f t="shared" si="170"/>
        <v>77</v>
      </c>
      <c r="M831" s="375" t="str">
        <f t="shared" si="171"/>
        <v>B1</v>
      </c>
    </row>
    <row r="832" spans="1:13" ht="18" customHeight="1">
      <c r="A832" s="117" t="s">
        <v>126</v>
      </c>
      <c r="B832" s="370">
        <v>5</v>
      </c>
      <c r="C832" s="370" t="s">
        <v>322</v>
      </c>
      <c r="D832" s="370">
        <v>4</v>
      </c>
      <c r="E832" s="370">
        <v>73.5</v>
      </c>
      <c r="F832" s="370">
        <f t="shared" si="168"/>
        <v>86.5</v>
      </c>
      <c r="G832" s="370" t="str">
        <f t="shared" si="169"/>
        <v>A2</v>
      </c>
      <c r="H832" s="122">
        <v>8.25</v>
      </c>
      <c r="I832" s="399">
        <v>4.5</v>
      </c>
      <c r="J832" s="371">
        <v>4.5</v>
      </c>
      <c r="K832" s="397">
        <v>77</v>
      </c>
      <c r="L832" s="374">
        <f t="shared" si="170"/>
        <v>94.25</v>
      </c>
      <c r="M832" s="374" t="str">
        <f t="shared" si="171"/>
        <v>A1</v>
      </c>
    </row>
    <row r="833" spans="1:13" ht="18" customHeight="1">
      <c r="A833" s="117" t="s">
        <v>127</v>
      </c>
      <c r="B833" s="370"/>
      <c r="C833" s="370"/>
      <c r="D833" s="370"/>
      <c r="E833" s="124"/>
      <c r="F833" s="393">
        <v>41</v>
      </c>
      <c r="G833" s="370"/>
      <c r="H833" s="370"/>
      <c r="I833" s="370"/>
      <c r="J833" s="370"/>
      <c r="K833" s="370"/>
      <c r="L833" s="370">
        <v>42</v>
      </c>
      <c r="M833" s="380"/>
    </row>
    <row r="834" spans="1:13" ht="18" customHeight="1">
      <c r="A834" s="117" t="s">
        <v>253</v>
      </c>
      <c r="B834" s="370"/>
      <c r="C834" s="370"/>
      <c r="D834" s="370"/>
      <c r="E834" s="381"/>
      <c r="F834" s="370">
        <v>44</v>
      </c>
      <c r="G834" s="370"/>
      <c r="H834" s="370"/>
      <c r="I834" s="370"/>
      <c r="J834" s="370"/>
      <c r="K834" s="381"/>
      <c r="L834" s="370">
        <v>36</v>
      </c>
      <c r="M834" s="380"/>
    </row>
    <row r="835" spans="1:13" ht="18" customHeight="1">
      <c r="A835" s="117" t="s">
        <v>254</v>
      </c>
      <c r="B835" s="370"/>
      <c r="C835" s="370"/>
      <c r="D835" s="370"/>
      <c r="E835" s="370"/>
      <c r="F835" s="370">
        <v>46</v>
      </c>
      <c r="G835" s="370"/>
      <c r="H835" s="370"/>
      <c r="I835" s="370"/>
      <c r="J835" s="370"/>
      <c r="K835" s="370"/>
      <c r="L835" s="370">
        <v>47</v>
      </c>
      <c r="M835" s="380"/>
    </row>
    <row r="836" spans="1:13" ht="26.25">
      <c r="A836" s="326" t="s">
        <v>255</v>
      </c>
      <c r="B836" s="326"/>
      <c r="C836" s="327" t="s">
        <v>256</v>
      </c>
      <c r="D836" s="324">
        <f>(F829+F830+F831+F832+F833)</f>
        <v>349.75</v>
      </c>
      <c r="E836" s="127"/>
      <c r="F836" s="327" t="s">
        <v>257</v>
      </c>
      <c r="G836" s="324">
        <f>(D836/450)*100</f>
        <v>77.722222222222229</v>
      </c>
      <c r="H836" s="127"/>
      <c r="I836" s="128"/>
      <c r="J836" s="672" t="s">
        <v>258</v>
      </c>
      <c r="K836" s="672"/>
      <c r="L836" s="618" t="str">
        <f>IF(G836&gt;=91,"A1",IF(G836&gt;=81,"A2",IF(G836&gt;=71,"B1",IF(G836&gt;=61,"B2",IF(G836&gt;=51,"C1",IF(G836&gt;=41,"C2",IF(G836&gt;=33,"D","E")))))))</f>
        <v>B1</v>
      </c>
      <c r="M836" s="618" t="str">
        <f t="shared" ref="M836:M837" si="172">IF(K836&gt;=91,"A1",IF(K836&gt;=81,"A2",IF(K836&gt;=71,"B1",IF(K836&gt;=61,"B2",IF(K836&gt;=51,"C1",IF(K836&gt;=41,"C2",IF(K836&gt;=33,"D","E")))))))</f>
        <v>E</v>
      </c>
    </row>
    <row r="837" spans="1:13" ht="26.25">
      <c r="A837" s="129" t="s">
        <v>259</v>
      </c>
      <c r="B837" s="326"/>
      <c r="C837" s="327" t="s">
        <v>260</v>
      </c>
      <c r="D837" s="119">
        <f>(L829+L830+L831+L832+L833)</f>
        <v>386.25</v>
      </c>
      <c r="E837" s="127"/>
      <c r="F837" s="327" t="s">
        <v>261</v>
      </c>
      <c r="G837" s="324">
        <f>D837/450*100</f>
        <v>85.833333333333329</v>
      </c>
      <c r="H837" s="130"/>
      <c r="I837" s="131"/>
      <c r="J837" s="672" t="s">
        <v>262</v>
      </c>
      <c r="K837" s="672"/>
      <c r="L837" s="618" t="str">
        <f>IF(G837&gt;=91,"A1",IF(G837&gt;=81,"A2",IF(G837&gt;=71,"B1",IF(G837&gt;=61,"B2",IF(G837&gt;=51,"C1",IF(G837&gt;=41,"C2",IF(G837&gt;=33,"D","E")))))))</f>
        <v>A2</v>
      </c>
      <c r="M837" s="618" t="str">
        <f t="shared" si="172"/>
        <v>E</v>
      </c>
    </row>
    <row r="838" spans="1:13" ht="18" customHeight="1">
      <c r="A838" s="328" t="s">
        <v>263</v>
      </c>
      <c r="B838" s="328"/>
      <c r="C838" s="322"/>
      <c r="D838" s="115">
        <f>(D836+D837)</f>
        <v>736</v>
      </c>
      <c r="E838" s="385"/>
      <c r="F838" s="328" t="s">
        <v>264</v>
      </c>
      <c r="G838" s="328"/>
      <c r="H838" s="328"/>
      <c r="I838" s="384">
        <f>(D838/900)*100</f>
        <v>81.777777777777786</v>
      </c>
      <c r="J838" s="673" t="s">
        <v>265</v>
      </c>
      <c r="K838" s="674"/>
      <c r="L838" s="673" t="str">
        <f>IF(I838&gt;=91,"A1",IF(I838&gt;=81,"A2",IF(I838&gt;=71,"B1",IF(I838&gt;=61,"B2",IF(I838&gt;=51,"C1",IF(I838&gt;=41,"C2",IF(I838&gt;=33,"D","E")))))))</f>
        <v>A2</v>
      </c>
      <c r="M838" s="674"/>
    </row>
    <row r="839" spans="1:13" ht="18" customHeight="1">
      <c r="A839" s="667" t="s">
        <v>266</v>
      </c>
      <c r="B839" s="668"/>
      <c r="C839" s="668"/>
      <c r="D839" s="668"/>
      <c r="E839" s="668"/>
      <c r="F839" s="668"/>
      <c r="G839" s="668"/>
      <c r="H839" s="668"/>
      <c r="I839" s="668"/>
      <c r="J839" s="668"/>
      <c r="K839" s="668"/>
      <c r="L839" s="668"/>
      <c r="M839" s="669"/>
    </row>
    <row r="840" spans="1:13" ht="18" customHeight="1">
      <c r="A840" s="613" t="s">
        <v>267</v>
      </c>
      <c r="B840" s="614"/>
      <c r="C840" s="614"/>
      <c r="D840" s="614"/>
      <c r="E840" s="614"/>
      <c r="F840" s="614"/>
      <c r="G840" s="614"/>
      <c r="H840" s="614"/>
      <c r="I840" s="614"/>
      <c r="J840" s="614"/>
      <c r="K840" s="614"/>
      <c r="L840" s="614"/>
      <c r="M840" s="615"/>
    </row>
    <row r="841" spans="1:13" ht="18" customHeight="1">
      <c r="A841" s="613" t="s">
        <v>268</v>
      </c>
      <c r="B841" s="614"/>
      <c r="C841" s="614"/>
      <c r="D841" s="614"/>
      <c r="E841" s="614"/>
      <c r="F841" s="614" t="s">
        <v>269</v>
      </c>
      <c r="G841" s="614"/>
      <c r="H841" s="614"/>
      <c r="I841" s="614"/>
      <c r="J841" s="614"/>
      <c r="K841" s="614" t="s">
        <v>270</v>
      </c>
      <c r="L841" s="614"/>
      <c r="M841" s="615"/>
    </row>
    <row r="842" spans="1:13" ht="18" customHeight="1">
      <c r="A842" s="616" t="s">
        <v>271</v>
      </c>
      <c r="B842" s="617"/>
      <c r="C842" s="617"/>
      <c r="D842" s="617"/>
      <c r="E842" s="617"/>
      <c r="F842" s="632" t="s">
        <v>272</v>
      </c>
      <c r="G842" s="632"/>
      <c r="H842" s="632"/>
      <c r="I842" s="632"/>
      <c r="J842" s="632"/>
      <c r="K842" s="632" t="s">
        <v>272</v>
      </c>
      <c r="L842" s="632"/>
      <c r="M842" s="675"/>
    </row>
    <row r="843" spans="1:13" ht="18" customHeight="1">
      <c r="A843" s="613" t="s">
        <v>273</v>
      </c>
      <c r="B843" s="614"/>
      <c r="C843" s="614"/>
      <c r="D843" s="614"/>
      <c r="E843" s="614"/>
      <c r="F843" s="614"/>
      <c r="G843" s="614"/>
      <c r="H843" s="614"/>
      <c r="I843" s="614"/>
      <c r="J843" s="614"/>
      <c r="K843" s="614"/>
      <c r="L843" s="614"/>
      <c r="M843" s="615"/>
    </row>
    <row r="844" spans="1:13" ht="18" customHeight="1">
      <c r="A844" s="613" t="s">
        <v>268</v>
      </c>
      <c r="B844" s="614"/>
      <c r="C844" s="614"/>
      <c r="D844" s="614"/>
      <c r="E844" s="614"/>
      <c r="F844" s="614" t="s">
        <v>269</v>
      </c>
      <c r="G844" s="614"/>
      <c r="H844" s="614"/>
      <c r="I844" s="614"/>
      <c r="J844" s="614"/>
      <c r="K844" s="614" t="s">
        <v>270</v>
      </c>
      <c r="L844" s="614"/>
      <c r="M844" s="615"/>
    </row>
    <row r="845" spans="1:13" ht="18" customHeight="1">
      <c r="A845" s="638" t="s">
        <v>274</v>
      </c>
      <c r="B845" s="639"/>
      <c r="C845" s="639"/>
      <c r="D845" s="639"/>
      <c r="E845" s="639"/>
      <c r="F845" s="614" t="s">
        <v>272</v>
      </c>
      <c r="G845" s="614"/>
      <c r="H845" s="614"/>
      <c r="I845" s="614"/>
      <c r="J845" s="614"/>
      <c r="K845" s="614" t="s">
        <v>272</v>
      </c>
      <c r="L845" s="614"/>
      <c r="M845" s="615"/>
    </row>
    <row r="846" spans="1:13" ht="18" customHeight="1">
      <c r="A846" s="638" t="s">
        <v>275</v>
      </c>
      <c r="B846" s="639"/>
      <c r="C846" s="639"/>
      <c r="D846" s="639"/>
      <c r="E846" s="639"/>
      <c r="F846" s="618" t="s">
        <v>272</v>
      </c>
      <c r="G846" s="618"/>
      <c r="H846" s="618"/>
      <c r="I846" s="618"/>
      <c r="J846" s="618"/>
      <c r="K846" s="618" t="s">
        <v>272</v>
      </c>
      <c r="L846" s="618"/>
      <c r="M846" s="619"/>
    </row>
    <row r="847" spans="1:13" ht="18" customHeight="1">
      <c r="A847" s="643" t="s">
        <v>276</v>
      </c>
      <c r="B847" s="644"/>
      <c r="C847" s="644"/>
      <c r="D847" s="644"/>
      <c r="E847" s="645"/>
      <c r="F847" s="620" t="s">
        <v>272</v>
      </c>
      <c r="G847" s="621"/>
      <c r="H847" s="621"/>
      <c r="I847" s="621"/>
      <c r="J847" s="676"/>
      <c r="K847" s="620" t="s">
        <v>272</v>
      </c>
      <c r="L847" s="621"/>
      <c r="M847" s="622"/>
    </row>
    <row r="848" spans="1:13" ht="18" customHeight="1">
      <c r="A848" s="643" t="s">
        <v>277</v>
      </c>
      <c r="B848" s="644"/>
      <c r="C848" s="644"/>
      <c r="D848" s="644"/>
      <c r="E848" s="645"/>
      <c r="F848" s="620" t="s">
        <v>272</v>
      </c>
      <c r="G848" s="621"/>
      <c r="H848" s="621"/>
      <c r="I848" s="621"/>
      <c r="J848" s="676"/>
      <c r="K848" s="620" t="s">
        <v>272</v>
      </c>
      <c r="L848" s="621"/>
      <c r="M848" s="622"/>
    </row>
    <row r="849" spans="1:13" ht="18" customHeight="1">
      <c r="A849" s="613" t="s">
        <v>278</v>
      </c>
      <c r="B849" s="614"/>
      <c r="C849" s="614"/>
      <c r="D849" s="614"/>
      <c r="E849" s="614"/>
      <c r="F849" s="614"/>
      <c r="G849" s="614"/>
      <c r="H849" s="614"/>
      <c r="I849" s="614"/>
      <c r="J849" s="614"/>
      <c r="K849" s="614"/>
      <c r="L849" s="614"/>
      <c r="M849" s="615"/>
    </row>
    <row r="850" spans="1:13" ht="18" customHeight="1">
      <c r="A850" s="613" t="s">
        <v>268</v>
      </c>
      <c r="B850" s="614"/>
      <c r="C850" s="614"/>
      <c r="D850" s="614"/>
      <c r="E850" s="614"/>
      <c r="F850" s="614" t="s">
        <v>269</v>
      </c>
      <c r="G850" s="614"/>
      <c r="H850" s="614"/>
      <c r="I850" s="614"/>
      <c r="J850" s="614"/>
      <c r="K850" s="614" t="s">
        <v>270</v>
      </c>
      <c r="L850" s="614"/>
      <c r="M850" s="615"/>
    </row>
    <row r="851" spans="1:13" ht="18" customHeight="1">
      <c r="A851" s="616" t="s">
        <v>279</v>
      </c>
      <c r="B851" s="617"/>
      <c r="C851" s="617"/>
      <c r="D851" s="617"/>
      <c r="E851" s="617"/>
      <c r="F851" s="617"/>
      <c r="G851" s="618" t="s">
        <v>462</v>
      </c>
      <c r="H851" s="618"/>
      <c r="I851" s="618"/>
      <c r="J851" s="618"/>
      <c r="K851" s="618"/>
      <c r="L851" s="618"/>
      <c r="M851" s="619"/>
    </row>
    <row r="852" spans="1:13" ht="18" customHeight="1">
      <c r="A852" s="325" t="s">
        <v>280</v>
      </c>
      <c r="B852" s="620" t="s">
        <v>445</v>
      </c>
      <c r="C852" s="621"/>
      <c r="D852" s="621"/>
      <c r="E852" s="621"/>
      <c r="F852" s="621"/>
      <c r="G852" s="621"/>
      <c r="H852" s="621"/>
      <c r="I852" s="621"/>
      <c r="J852" s="621"/>
      <c r="K852" s="621"/>
      <c r="L852" s="621"/>
      <c r="M852" s="622"/>
    </row>
    <row r="853" spans="1:13" ht="18" customHeight="1">
      <c r="A853" s="117" t="s">
        <v>226</v>
      </c>
      <c r="B853" s="620" t="s">
        <v>438</v>
      </c>
      <c r="C853" s="621"/>
      <c r="D853" s="621"/>
      <c r="E853" s="621"/>
      <c r="F853" s="621"/>
      <c r="G853" s="621"/>
      <c r="H853" s="621"/>
      <c r="I853" s="621"/>
      <c r="J853" s="621"/>
      <c r="K853" s="621"/>
      <c r="L853" s="621"/>
      <c r="M853" s="622"/>
    </row>
    <row r="854" spans="1:13" ht="18" customHeight="1">
      <c r="A854" s="623" t="s">
        <v>443</v>
      </c>
      <c r="B854" s="624"/>
      <c r="C854" s="625"/>
      <c r="D854" s="632"/>
      <c r="E854" s="632"/>
      <c r="F854" s="632"/>
      <c r="G854" s="632"/>
      <c r="H854" s="632"/>
      <c r="I854" s="632"/>
      <c r="J854" s="614" t="s">
        <v>281</v>
      </c>
      <c r="K854" s="614"/>
      <c r="L854" s="614"/>
      <c r="M854" s="615"/>
    </row>
    <row r="855" spans="1:13" ht="18" customHeight="1">
      <c r="A855" s="626"/>
      <c r="B855" s="627"/>
      <c r="C855" s="628"/>
      <c r="D855" s="632"/>
      <c r="E855" s="632"/>
      <c r="F855" s="632"/>
      <c r="G855" s="632"/>
      <c r="H855" s="632"/>
      <c r="I855" s="632"/>
      <c r="J855" s="614"/>
      <c r="K855" s="614"/>
      <c r="L855" s="614"/>
      <c r="M855" s="615"/>
    </row>
    <row r="856" spans="1:13" ht="18" customHeight="1">
      <c r="A856" s="626"/>
      <c r="B856" s="627"/>
      <c r="C856" s="628"/>
      <c r="D856" s="632"/>
      <c r="E856" s="632"/>
      <c r="F856" s="632"/>
      <c r="G856" s="632"/>
      <c r="H856" s="632"/>
      <c r="I856" s="632"/>
      <c r="J856" s="614"/>
      <c r="K856" s="614"/>
      <c r="L856" s="614"/>
      <c r="M856" s="615"/>
    </row>
    <row r="857" spans="1:13" ht="18" customHeight="1">
      <c r="A857" s="629"/>
      <c r="B857" s="630"/>
      <c r="C857" s="631"/>
      <c r="D857" s="632"/>
      <c r="E857" s="632"/>
      <c r="F857" s="632"/>
      <c r="G857" s="632"/>
      <c r="H857" s="632"/>
      <c r="I857" s="632"/>
      <c r="J857" s="614"/>
      <c r="K857" s="614"/>
      <c r="L857" s="614"/>
      <c r="M857" s="615"/>
    </row>
    <row r="858" spans="1:13" ht="18" customHeight="1">
      <c r="A858" s="633" t="s">
        <v>282</v>
      </c>
      <c r="B858" s="634"/>
      <c r="C858" s="634"/>
      <c r="D858" s="634"/>
      <c r="E858" s="634"/>
      <c r="F858" s="634"/>
      <c r="G858" s="634"/>
      <c r="H858" s="635" t="s">
        <v>283</v>
      </c>
      <c r="I858" s="636"/>
      <c r="J858" s="636"/>
      <c r="K858" s="636"/>
      <c r="L858" s="636"/>
      <c r="M858" s="637"/>
    </row>
    <row r="859" spans="1:13" ht="18" customHeight="1">
      <c r="A859" s="133" t="s">
        <v>284</v>
      </c>
      <c r="B859" s="634" t="s">
        <v>130</v>
      </c>
      <c r="C859" s="634"/>
      <c r="D859" s="134" t="s">
        <v>284</v>
      </c>
      <c r="E859" s="135"/>
      <c r="F859" s="634" t="s">
        <v>130</v>
      </c>
      <c r="G859" s="634"/>
      <c r="H859" s="136"/>
      <c r="I859" s="136"/>
      <c r="J859" s="137" t="s">
        <v>285</v>
      </c>
      <c r="K859" s="136"/>
      <c r="L859" s="137" t="s">
        <v>130</v>
      </c>
      <c r="M859" s="138"/>
    </row>
    <row r="860" spans="1:13" ht="18" customHeight="1">
      <c r="A860" s="139" t="s">
        <v>286</v>
      </c>
      <c r="B860" s="609" t="s">
        <v>287</v>
      </c>
      <c r="C860" s="609"/>
      <c r="D860" s="609" t="s">
        <v>288</v>
      </c>
      <c r="E860" s="609"/>
      <c r="F860" s="609" t="s">
        <v>289</v>
      </c>
      <c r="G860" s="609"/>
      <c r="H860" s="136"/>
      <c r="I860" s="136"/>
      <c r="J860" s="610">
        <v>3</v>
      </c>
      <c r="K860" s="611"/>
      <c r="L860" s="135" t="s">
        <v>272</v>
      </c>
      <c r="M860" s="138"/>
    </row>
    <row r="861" spans="1:13" ht="18" customHeight="1">
      <c r="A861" s="139" t="s">
        <v>290</v>
      </c>
      <c r="B861" s="609" t="s">
        <v>291</v>
      </c>
      <c r="C861" s="609"/>
      <c r="D861" s="609" t="s">
        <v>292</v>
      </c>
      <c r="E861" s="609"/>
      <c r="F861" s="609" t="s">
        <v>293</v>
      </c>
      <c r="G861" s="609"/>
      <c r="H861" s="136"/>
      <c r="I861" s="136"/>
      <c r="J861" s="610">
        <v>2</v>
      </c>
      <c r="K861" s="611"/>
      <c r="L861" s="135" t="s">
        <v>294</v>
      </c>
      <c r="M861" s="138"/>
    </row>
    <row r="862" spans="1:13" ht="18" customHeight="1">
      <c r="A862" s="139" t="s">
        <v>295</v>
      </c>
      <c r="B862" s="609" t="s">
        <v>296</v>
      </c>
      <c r="C862" s="609"/>
      <c r="D862" s="609" t="s">
        <v>297</v>
      </c>
      <c r="E862" s="609"/>
      <c r="F862" s="609" t="s">
        <v>298</v>
      </c>
      <c r="G862" s="609"/>
      <c r="H862" s="136"/>
      <c r="I862" s="136"/>
      <c r="J862" s="610">
        <v>1</v>
      </c>
      <c r="K862" s="611"/>
      <c r="L862" s="135" t="s">
        <v>299</v>
      </c>
      <c r="M862" s="138"/>
    </row>
    <row r="863" spans="1:13" ht="18" customHeight="1" thickBot="1">
      <c r="A863" s="140" t="s">
        <v>300</v>
      </c>
      <c r="B863" s="612" t="s">
        <v>301</v>
      </c>
      <c r="C863" s="612"/>
      <c r="D863" s="612" t="s">
        <v>302</v>
      </c>
      <c r="E863" s="612"/>
      <c r="F863" s="612" t="s">
        <v>303</v>
      </c>
      <c r="G863" s="612"/>
      <c r="H863" s="141"/>
      <c r="I863" s="141"/>
      <c r="J863" s="141"/>
      <c r="K863" s="141"/>
      <c r="L863" s="141"/>
      <c r="M863" s="142"/>
    </row>
    <row r="864" spans="1:13" ht="18" customHeight="1" thickBot="1"/>
    <row r="865" spans="1:13" ht="18" customHeight="1">
      <c r="A865" s="105"/>
      <c r="B865" s="647" t="s">
        <v>227</v>
      </c>
      <c r="C865" s="647"/>
      <c r="D865" s="647"/>
      <c r="E865" s="647"/>
      <c r="F865" s="647"/>
      <c r="G865" s="647"/>
      <c r="H865" s="647"/>
      <c r="I865" s="656"/>
      <c r="J865" s="646" t="s">
        <v>228</v>
      </c>
      <c r="K865" s="647"/>
      <c r="L865" s="647"/>
      <c r="M865" s="648"/>
    </row>
    <row r="866" spans="1:13" ht="18" customHeight="1">
      <c r="A866" s="649" t="s">
        <v>229</v>
      </c>
      <c r="B866" s="650"/>
      <c r="C866" s="650"/>
      <c r="D866" s="650"/>
      <c r="E866" s="650"/>
      <c r="F866" s="650"/>
      <c r="G866" s="650"/>
      <c r="H866" s="650"/>
      <c r="I866" s="650"/>
      <c r="J866" s="650"/>
      <c r="K866" s="650"/>
      <c r="L866" s="650"/>
      <c r="M866" s="651"/>
    </row>
    <row r="867" spans="1:13" ht="18" customHeight="1">
      <c r="A867" s="106"/>
      <c r="B867" s="652" t="s">
        <v>230</v>
      </c>
      <c r="C867" s="652"/>
      <c r="D867" s="652"/>
      <c r="E867" s="653"/>
      <c r="F867" s="107" t="s">
        <v>231</v>
      </c>
      <c r="G867" s="107"/>
      <c r="H867" s="640" t="s">
        <v>232</v>
      </c>
      <c r="I867" s="641"/>
      <c r="J867" s="642"/>
      <c r="K867" s="109" t="s">
        <v>233</v>
      </c>
      <c r="L867" s="110"/>
      <c r="M867" s="111"/>
    </row>
    <row r="868" spans="1:13" ht="18" customHeight="1">
      <c r="A868" s="654" t="s">
        <v>439</v>
      </c>
      <c r="B868" s="641"/>
      <c r="C868" s="641"/>
      <c r="D868" s="641"/>
      <c r="E868" s="641"/>
      <c r="F868" s="641"/>
      <c r="G868" s="641"/>
      <c r="H868" s="641"/>
      <c r="I868" s="641"/>
      <c r="J868" s="641"/>
      <c r="K868" s="641"/>
      <c r="L868" s="641"/>
      <c r="M868" s="655"/>
    </row>
    <row r="869" spans="1:13" ht="18" customHeight="1">
      <c r="A869" s="643" t="s">
        <v>234</v>
      </c>
      <c r="B869" s="644"/>
      <c r="C869" s="644"/>
      <c r="D869" s="644"/>
      <c r="E869" s="644"/>
      <c r="F869" s="644"/>
      <c r="G869" s="644"/>
      <c r="H869" s="644"/>
      <c r="I869" s="644"/>
      <c r="J869" s="644"/>
      <c r="K869" s="644"/>
      <c r="L869" s="644"/>
      <c r="M869" s="666"/>
    </row>
    <row r="870" spans="1:13" ht="18" customHeight="1">
      <c r="A870" s="638" t="s">
        <v>235</v>
      </c>
      <c r="B870" s="639"/>
      <c r="C870" s="620" t="s">
        <v>174</v>
      </c>
      <c r="D870" s="621"/>
      <c r="E870" s="621"/>
      <c r="F870" s="621"/>
      <c r="G870" s="676"/>
      <c r="H870" s="112" t="s">
        <v>236</v>
      </c>
      <c r="I870" s="113"/>
      <c r="J870" s="618">
        <v>19</v>
      </c>
      <c r="K870" s="618"/>
      <c r="L870" s="618"/>
      <c r="M870" s="619"/>
    </row>
    <row r="871" spans="1:13" ht="18" customHeight="1">
      <c r="A871" s="638" t="s">
        <v>237</v>
      </c>
      <c r="B871" s="639"/>
      <c r="C871" s="620" t="s">
        <v>139</v>
      </c>
      <c r="D871" s="621"/>
      <c r="E871" s="621"/>
      <c r="F871" s="621"/>
      <c r="G871" s="676"/>
      <c r="H871" s="112" t="s">
        <v>238</v>
      </c>
      <c r="I871" s="113"/>
      <c r="J871" s="699">
        <v>1370</v>
      </c>
      <c r="K871" s="699"/>
      <c r="L871" s="699"/>
      <c r="M871" s="700"/>
    </row>
    <row r="872" spans="1:13" ht="18" customHeight="1">
      <c r="A872" s="638" t="s">
        <v>239</v>
      </c>
      <c r="B872" s="639"/>
      <c r="C872" s="686" t="s">
        <v>105</v>
      </c>
      <c r="D872" s="621"/>
      <c r="E872" s="621"/>
      <c r="F872" s="621"/>
      <c r="G872" s="676"/>
      <c r="H872" s="112" t="s">
        <v>240</v>
      </c>
      <c r="I872" s="113"/>
      <c r="J872" s="618">
        <v>7051493043</v>
      </c>
      <c r="K872" s="618"/>
      <c r="L872" s="618"/>
      <c r="M872" s="619"/>
    </row>
    <row r="873" spans="1:13" ht="18" customHeight="1">
      <c r="A873" s="638" t="s">
        <v>241</v>
      </c>
      <c r="B873" s="639"/>
      <c r="C873" s="620" t="s">
        <v>437</v>
      </c>
      <c r="D873" s="621"/>
      <c r="E873" s="621"/>
      <c r="F873" s="621"/>
      <c r="G873" s="622"/>
      <c r="H873" s="616" t="s">
        <v>195</v>
      </c>
      <c r="I873" s="617"/>
      <c r="J873" s="618" t="s">
        <v>421</v>
      </c>
      <c r="K873" s="618"/>
      <c r="L873" s="618"/>
      <c r="M873" s="619"/>
    </row>
    <row r="874" spans="1:13" ht="18" customHeight="1">
      <c r="A874" s="613" t="s">
        <v>242</v>
      </c>
      <c r="B874" s="614"/>
      <c r="C874" s="614"/>
      <c r="D874" s="614"/>
      <c r="E874" s="614"/>
      <c r="F874" s="614"/>
      <c r="G874" s="614"/>
      <c r="H874" s="614"/>
      <c r="I874" s="614"/>
      <c r="J874" s="614"/>
      <c r="K874" s="614"/>
      <c r="L874" s="614"/>
      <c r="M874" s="615"/>
    </row>
    <row r="875" spans="1:13" ht="18" customHeight="1">
      <c r="A875" s="671" t="s">
        <v>243</v>
      </c>
      <c r="B875" s="614" t="s">
        <v>244</v>
      </c>
      <c r="C875" s="614"/>
      <c r="D875" s="614"/>
      <c r="E875" s="614"/>
      <c r="F875" s="614"/>
      <c r="G875" s="614"/>
      <c r="H875" s="614" t="s">
        <v>245</v>
      </c>
      <c r="I875" s="614"/>
      <c r="J875" s="614"/>
      <c r="K875" s="614"/>
      <c r="L875" s="614"/>
      <c r="M875" s="615"/>
    </row>
    <row r="876" spans="1:13" ht="30">
      <c r="A876" s="671"/>
      <c r="B876" s="114" t="s">
        <v>246</v>
      </c>
      <c r="C876" s="114" t="s">
        <v>247</v>
      </c>
      <c r="D876" s="114" t="s">
        <v>248</v>
      </c>
      <c r="E876" s="114" t="s">
        <v>249</v>
      </c>
      <c r="F876" s="114">
        <v>100</v>
      </c>
      <c r="G876" s="115" t="s">
        <v>187</v>
      </c>
      <c r="H876" s="114" t="s">
        <v>250</v>
      </c>
      <c r="I876" s="114" t="s">
        <v>247</v>
      </c>
      <c r="J876" s="114" t="s">
        <v>248</v>
      </c>
      <c r="K876" s="114" t="s">
        <v>251</v>
      </c>
      <c r="L876" s="114">
        <v>100</v>
      </c>
      <c r="M876" s="116" t="s">
        <v>187</v>
      </c>
    </row>
    <row r="877" spans="1:13" ht="18" customHeight="1">
      <c r="A877" s="117" t="s">
        <v>123</v>
      </c>
      <c r="B877" s="370">
        <v>7.5</v>
      </c>
      <c r="C877" s="390">
        <v>5</v>
      </c>
      <c r="D877" s="391">
        <v>4</v>
      </c>
      <c r="E877" s="391">
        <v>34.5</v>
      </c>
      <c r="F877" s="366">
        <f t="shared" ref="F877" si="173">B877+C877+D877+E877</f>
        <v>51</v>
      </c>
      <c r="G877" s="367" t="str">
        <f t="shared" ref="G877:G879" si="174">IF(F877&gt;=91,"A1",IF(F877&gt;=81,"A2",IF(F877&gt;=71,"B1",IF(F877&gt;=61,"B2",IF(F877&gt;=51,"C1",IF(F877&gt;=41,"C2",IF(F877&gt;=33,"D","E")))))))</f>
        <v>C1</v>
      </c>
      <c r="H877" s="369">
        <v>7.25</v>
      </c>
      <c r="I877" s="370">
        <v>3.5</v>
      </c>
      <c r="J877" s="370">
        <v>5</v>
      </c>
      <c r="K877" s="371">
        <v>58</v>
      </c>
      <c r="L877" s="372">
        <f t="shared" ref="L877" si="175">SUM(H877:K877)</f>
        <v>73.75</v>
      </c>
      <c r="M877" s="370" t="str">
        <f t="shared" ref="M877:M879" si="176">IF(L877&gt;=91,"A1",IF(L877&gt;=81,"A2",IF(L877&gt;=71,"B1",IF(L877&gt;=61,"B2",IF(L877&gt;=51,"C1",IF(L877&gt;=41,"C2",IF(L877&gt;=33,"D","E")))))))</f>
        <v>B1</v>
      </c>
    </row>
    <row r="878" spans="1:13" ht="18" customHeight="1">
      <c r="A878" s="117" t="s">
        <v>124</v>
      </c>
      <c r="B878" s="370">
        <v>7.75</v>
      </c>
      <c r="C878" s="370">
        <v>5</v>
      </c>
      <c r="D878" s="370">
        <v>5</v>
      </c>
      <c r="E878" s="370">
        <v>45</v>
      </c>
      <c r="F878" s="372">
        <f t="shared" ref="F878:F879" si="177">(B878+C878+D878+E878)</f>
        <v>62.75</v>
      </c>
      <c r="G878" s="370" t="str">
        <f t="shared" si="174"/>
        <v>B2</v>
      </c>
      <c r="H878" s="377">
        <v>0</v>
      </c>
      <c r="I878" s="370">
        <v>5</v>
      </c>
      <c r="J878" s="370">
        <v>5</v>
      </c>
      <c r="K878" s="377">
        <v>62.5</v>
      </c>
      <c r="L878" s="374">
        <f t="shared" ref="L878:L879" si="178">SUM(H878:K878)</f>
        <v>72.5</v>
      </c>
      <c r="M878" s="375" t="str">
        <f t="shared" si="176"/>
        <v>B1</v>
      </c>
    </row>
    <row r="879" spans="1:13" ht="18" customHeight="1">
      <c r="A879" s="117" t="s">
        <v>252</v>
      </c>
      <c r="B879" s="370">
        <v>6</v>
      </c>
      <c r="C879" s="370">
        <v>5</v>
      </c>
      <c r="D879" s="370">
        <v>5</v>
      </c>
      <c r="E879" s="370">
        <v>52.5</v>
      </c>
      <c r="F879" s="370">
        <f t="shared" si="177"/>
        <v>68.5</v>
      </c>
      <c r="G879" s="370" t="str">
        <f t="shared" si="174"/>
        <v>B2</v>
      </c>
      <c r="H879" s="376">
        <v>6</v>
      </c>
      <c r="I879" s="370">
        <v>5</v>
      </c>
      <c r="J879" s="370">
        <v>4.5</v>
      </c>
      <c r="K879" s="377">
        <v>56.5</v>
      </c>
      <c r="L879" s="374">
        <f t="shared" si="178"/>
        <v>72</v>
      </c>
      <c r="M879" s="375" t="str">
        <f t="shared" si="176"/>
        <v>B1</v>
      </c>
    </row>
    <row r="880" spans="1:13" ht="18" customHeight="1">
      <c r="A880" s="117" t="s">
        <v>126</v>
      </c>
      <c r="B880" s="370">
        <v>9.25</v>
      </c>
      <c r="C880" s="370" t="s">
        <v>322</v>
      </c>
      <c r="D880" s="370">
        <v>4</v>
      </c>
      <c r="E880" s="370">
        <v>52</v>
      </c>
      <c r="F880" s="370">
        <f t="shared" ref="F880" si="179">(B880+C880+D880+E880)</f>
        <v>69.25</v>
      </c>
      <c r="G880" s="370" t="str">
        <f t="shared" ref="G880" si="180">IF(F880&gt;=91,"A1",IF(F880&gt;=81,"A2",IF(F880&gt;=71,"B1",IF(F880&gt;=61,"B2",IF(F880&gt;=51,"C1",IF(F880&gt;=41,"C2",IF(F880&gt;=33,"D","E")))))))</f>
        <v>B2</v>
      </c>
      <c r="H880" s="122">
        <v>9.25</v>
      </c>
      <c r="I880" s="392">
        <v>4</v>
      </c>
      <c r="J880" s="371">
        <v>4.5</v>
      </c>
      <c r="K880" s="332">
        <v>49.5</v>
      </c>
      <c r="L880" s="374">
        <f t="shared" ref="L880" si="181">SUM(H880:K880)</f>
        <v>67.25</v>
      </c>
      <c r="M880" s="374" t="str">
        <f t="shared" ref="M880" si="182">IF(L880&gt;=91,"A1",IF(L880&gt;=81,"A2",IF(L880&gt;=71,"B1",IF(L880&gt;=61,"B2",IF(L880&gt;=51,"C1",IF(L880&gt;=41,"C2",IF(L880&gt;=33,"D","E")))))))</f>
        <v>B2</v>
      </c>
    </row>
    <row r="881" spans="1:13" ht="18" customHeight="1">
      <c r="A881" s="117" t="s">
        <v>127</v>
      </c>
      <c r="B881" s="370"/>
      <c r="C881" s="370"/>
      <c r="D881" s="370"/>
      <c r="E881" s="124"/>
      <c r="F881" s="393">
        <v>23.5</v>
      </c>
      <c r="G881" s="370"/>
      <c r="H881" s="370"/>
      <c r="I881" s="370"/>
      <c r="J881" s="370"/>
      <c r="K881" s="370"/>
      <c r="L881" s="370">
        <v>23.5</v>
      </c>
      <c r="M881" s="380"/>
    </row>
    <row r="882" spans="1:13" ht="18" customHeight="1">
      <c r="A882" s="117" t="s">
        <v>253</v>
      </c>
      <c r="B882" s="370"/>
      <c r="C882" s="370"/>
      <c r="D882" s="370"/>
      <c r="E882" s="381"/>
      <c r="F882" s="370">
        <v>23</v>
      </c>
      <c r="G882" s="370"/>
      <c r="H882" s="370"/>
      <c r="I882" s="370"/>
      <c r="J882" s="370"/>
      <c r="K882" s="381"/>
      <c r="L882" s="370">
        <v>32.5</v>
      </c>
      <c r="M882" s="380"/>
    </row>
    <row r="883" spans="1:13" ht="18" customHeight="1">
      <c r="A883" s="117" t="s">
        <v>254</v>
      </c>
      <c r="B883" s="370"/>
      <c r="C883" s="370"/>
      <c r="D883" s="370"/>
      <c r="E883" s="370"/>
      <c r="F883" s="370">
        <v>32</v>
      </c>
      <c r="G883" s="370"/>
      <c r="H883" s="370"/>
      <c r="I883" s="370"/>
      <c r="J883" s="370"/>
      <c r="K883" s="370"/>
      <c r="L883" s="370">
        <v>38</v>
      </c>
      <c r="M883" s="380"/>
    </row>
    <row r="884" spans="1:13" ht="26.25">
      <c r="A884" s="326" t="s">
        <v>255</v>
      </c>
      <c r="B884" s="326"/>
      <c r="C884" s="327" t="s">
        <v>256</v>
      </c>
      <c r="D884" s="324">
        <f>(F877+F878+F879+F880+F881)</f>
        <v>275</v>
      </c>
      <c r="E884" s="127"/>
      <c r="F884" s="327" t="s">
        <v>257</v>
      </c>
      <c r="G884" s="324">
        <f>(D884/450)*100</f>
        <v>61.111111111111114</v>
      </c>
      <c r="H884" s="127"/>
      <c r="I884" s="128"/>
      <c r="J884" s="672" t="s">
        <v>258</v>
      </c>
      <c r="K884" s="672"/>
      <c r="L884" s="618" t="str">
        <f>IF(G884&gt;=91,"A1",IF(G884&gt;=81,"A2",IF(G884&gt;=71,"B1",IF(G884&gt;=61,"B2",IF(G884&gt;=51,"C1",IF(G884&gt;=41,"C2",IF(G884&gt;=33,"D","E")))))))</f>
        <v>B2</v>
      </c>
      <c r="M884" s="618" t="str">
        <f t="shared" ref="M884:M885" si="183">IF(K884&gt;=91,"A1",IF(K884&gt;=81,"A2",IF(K884&gt;=71,"B1",IF(K884&gt;=61,"B2",IF(K884&gt;=51,"C1",IF(K884&gt;=41,"C2",IF(K884&gt;=33,"D","E")))))))</f>
        <v>E</v>
      </c>
    </row>
    <row r="885" spans="1:13" ht="26.25">
      <c r="A885" s="129" t="s">
        <v>259</v>
      </c>
      <c r="B885" s="326"/>
      <c r="C885" s="327" t="s">
        <v>260</v>
      </c>
      <c r="D885" s="119">
        <f>(L877+L878+L879+L880+L881)</f>
        <v>309</v>
      </c>
      <c r="E885" s="127"/>
      <c r="F885" s="327" t="s">
        <v>261</v>
      </c>
      <c r="G885" s="324">
        <f>D885/450*100</f>
        <v>68.666666666666671</v>
      </c>
      <c r="H885" s="130"/>
      <c r="I885" s="131"/>
      <c r="J885" s="672" t="s">
        <v>262</v>
      </c>
      <c r="K885" s="672"/>
      <c r="L885" s="618" t="str">
        <f>IF(G885&gt;=91,"A1",IF(G885&gt;=81,"A2",IF(G885&gt;=71,"B1",IF(G885&gt;=61,"B2",IF(G885&gt;=51,"C1",IF(G885&gt;=41,"C2",IF(G885&gt;=33,"D","E")))))))</f>
        <v>B2</v>
      </c>
      <c r="M885" s="618" t="str">
        <f t="shared" si="183"/>
        <v>E</v>
      </c>
    </row>
    <row r="886" spans="1:13" ht="18" customHeight="1">
      <c r="A886" s="328" t="s">
        <v>263</v>
      </c>
      <c r="B886" s="328"/>
      <c r="C886" s="322"/>
      <c r="D886" s="115">
        <f>(D884+D885)</f>
        <v>584</v>
      </c>
      <c r="E886" s="385"/>
      <c r="F886" s="328" t="s">
        <v>264</v>
      </c>
      <c r="G886" s="328"/>
      <c r="H886" s="328"/>
      <c r="I886" s="384">
        <f>(D886/900)*100</f>
        <v>64.888888888888886</v>
      </c>
      <c r="J886" s="673" t="s">
        <v>265</v>
      </c>
      <c r="K886" s="674"/>
      <c r="L886" s="673" t="str">
        <f>IF(I886&gt;=91,"A1",IF(I886&gt;=81,"A2",IF(I886&gt;=71,"B1",IF(I886&gt;=61,"B2",IF(I886&gt;=51,"C1",IF(I886&gt;=41,"C2",IF(I886&gt;=33,"D","E")))))))</f>
        <v>B2</v>
      </c>
      <c r="M886" s="674"/>
    </row>
    <row r="887" spans="1:13" ht="18" customHeight="1">
      <c r="A887" s="667" t="s">
        <v>266</v>
      </c>
      <c r="B887" s="668"/>
      <c r="C887" s="668"/>
      <c r="D887" s="668"/>
      <c r="E887" s="668"/>
      <c r="F887" s="668"/>
      <c r="G887" s="668"/>
      <c r="H887" s="668"/>
      <c r="I887" s="668"/>
      <c r="J887" s="668"/>
      <c r="K887" s="668"/>
      <c r="L887" s="668"/>
      <c r="M887" s="669"/>
    </row>
    <row r="888" spans="1:13" ht="18" customHeight="1">
      <c r="A888" s="613" t="s">
        <v>267</v>
      </c>
      <c r="B888" s="614"/>
      <c r="C888" s="614"/>
      <c r="D888" s="614"/>
      <c r="E888" s="614"/>
      <c r="F888" s="614"/>
      <c r="G888" s="614"/>
      <c r="H888" s="614"/>
      <c r="I888" s="614"/>
      <c r="J888" s="614"/>
      <c r="K888" s="614"/>
      <c r="L888" s="614"/>
      <c r="M888" s="615"/>
    </row>
    <row r="889" spans="1:13" ht="18" customHeight="1">
      <c r="A889" s="613" t="s">
        <v>268</v>
      </c>
      <c r="B889" s="614"/>
      <c r="C889" s="614"/>
      <c r="D889" s="614"/>
      <c r="E889" s="614"/>
      <c r="F889" s="614" t="s">
        <v>269</v>
      </c>
      <c r="G889" s="614"/>
      <c r="H889" s="614"/>
      <c r="I889" s="614"/>
      <c r="J889" s="614"/>
      <c r="K889" s="614" t="s">
        <v>270</v>
      </c>
      <c r="L889" s="614"/>
      <c r="M889" s="615"/>
    </row>
    <row r="890" spans="1:13" ht="18" customHeight="1">
      <c r="A890" s="616" t="s">
        <v>271</v>
      </c>
      <c r="B890" s="617"/>
      <c r="C890" s="617"/>
      <c r="D890" s="617"/>
      <c r="E890" s="617"/>
      <c r="F890" s="632" t="s">
        <v>272</v>
      </c>
      <c r="G890" s="632"/>
      <c r="H890" s="632"/>
      <c r="I890" s="632"/>
      <c r="J890" s="632"/>
      <c r="K890" s="632" t="s">
        <v>272</v>
      </c>
      <c r="L890" s="632"/>
      <c r="M890" s="675"/>
    </row>
    <row r="891" spans="1:13" ht="18" customHeight="1">
      <c r="A891" s="613" t="s">
        <v>273</v>
      </c>
      <c r="B891" s="614"/>
      <c r="C891" s="614"/>
      <c r="D891" s="614"/>
      <c r="E891" s="614"/>
      <c r="F891" s="614"/>
      <c r="G891" s="614"/>
      <c r="H891" s="614"/>
      <c r="I891" s="614"/>
      <c r="J891" s="614"/>
      <c r="K891" s="614"/>
      <c r="L891" s="614"/>
      <c r="M891" s="615"/>
    </row>
    <row r="892" spans="1:13" ht="18" customHeight="1">
      <c r="A892" s="613" t="s">
        <v>268</v>
      </c>
      <c r="B892" s="614"/>
      <c r="C892" s="614"/>
      <c r="D892" s="614"/>
      <c r="E892" s="614"/>
      <c r="F892" s="614" t="s">
        <v>269</v>
      </c>
      <c r="G892" s="614"/>
      <c r="H892" s="614"/>
      <c r="I892" s="614"/>
      <c r="J892" s="614"/>
      <c r="K892" s="614" t="s">
        <v>270</v>
      </c>
      <c r="L892" s="614"/>
      <c r="M892" s="615"/>
    </row>
    <row r="893" spans="1:13" ht="18" customHeight="1">
      <c r="A893" s="638" t="s">
        <v>274</v>
      </c>
      <c r="B893" s="639"/>
      <c r="C893" s="639"/>
      <c r="D893" s="639"/>
      <c r="E893" s="639"/>
      <c r="F893" s="614" t="s">
        <v>272</v>
      </c>
      <c r="G893" s="614"/>
      <c r="H893" s="614"/>
      <c r="I893" s="614"/>
      <c r="J893" s="614"/>
      <c r="K893" s="614" t="s">
        <v>294</v>
      </c>
      <c r="L893" s="614"/>
      <c r="M893" s="615"/>
    </row>
    <row r="894" spans="1:13" ht="18" customHeight="1">
      <c r="A894" s="638" t="s">
        <v>275</v>
      </c>
      <c r="B894" s="639"/>
      <c r="C894" s="639"/>
      <c r="D894" s="639"/>
      <c r="E894" s="639"/>
      <c r="F894" s="677" t="s">
        <v>272</v>
      </c>
      <c r="G894" s="632"/>
      <c r="H894" s="632"/>
      <c r="I894" s="632"/>
      <c r="J894" s="632"/>
      <c r="K894" s="677" t="s">
        <v>272</v>
      </c>
      <c r="L894" s="632"/>
      <c r="M894" s="675"/>
    </row>
    <row r="895" spans="1:13" ht="18" customHeight="1">
      <c r="A895" s="643" t="s">
        <v>276</v>
      </c>
      <c r="B895" s="644"/>
      <c r="C895" s="644"/>
      <c r="D895" s="644"/>
      <c r="E895" s="645"/>
      <c r="F895" s="687" t="s">
        <v>272</v>
      </c>
      <c r="G895" s="688"/>
      <c r="H895" s="688"/>
      <c r="I895" s="688"/>
      <c r="J895" s="689"/>
      <c r="K895" s="687" t="s">
        <v>272</v>
      </c>
      <c r="L895" s="688"/>
      <c r="M895" s="690"/>
    </row>
    <row r="896" spans="1:13" ht="18" customHeight="1">
      <c r="A896" s="643" t="s">
        <v>277</v>
      </c>
      <c r="B896" s="644"/>
      <c r="C896" s="644"/>
      <c r="D896" s="644"/>
      <c r="E896" s="645"/>
      <c r="F896" s="687" t="s">
        <v>272</v>
      </c>
      <c r="G896" s="688"/>
      <c r="H896" s="688"/>
      <c r="I896" s="688"/>
      <c r="J896" s="689"/>
      <c r="K896" s="687" t="s">
        <v>272</v>
      </c>
      <c r="L896" s="688"/>
      <c r="M896" s="690"/>
    </row>
    <row r="897" spans="1:13" ht="18" customHeight="1">
      <c r="A897" s="613" t="s">
        <v>278</v>
      </c>
      <c r="B897" s="614"/>
      <c r="C897" s="614"/>
      <c r="D897" s="614"/>
      <c r="E897" s="614"/>
      <c r="F897" s="614"/>
      <c r="G897" s="614"/>
      <c r="H897" s="614"/>
      <c r="I897" s="614"/>
      <c r="J897" s="614"/>
      <c r="K897" s="614"/>
      <c r="L897" s="614"/>
      <c r="M897" s="615"/>
    </row>
    <row r="898" spans="1:13" ht="18" customHeight="1">
      <c r="A898" s="613" t="s">
        <v>268</v>
      </c>
      <c r="B898" s="614"/>
      <c r="C898" s="614"/>
      <c r="D898" s="614"/>
      <c r="E898" s="614"/>
      <c r="F898" s="614" t="s">
        <v>269</v>
      </c>
      <c r="G898" s="614"/>
      <c r="H898" s="614"/>
      <c r="I898" s="614"/>
      <c r="J898" s="614"/>
      <c r="K898" s="614" t="s">
        <v>270</v>
      </c>
      <c r="L898" s="614"/>
      <c r="M898" s="615"/>
    </row>
    <row r="899" spans="1:13" ht="18" customHeight="1">
      <c r="A899" s="616" t="s">
        <v>279</v>
      </c>
      <c r="B899" s="617"/>
      <c r="C899" s="617"/>
      <c r="D899" s="617"/>
      <c r="E899" s="617"/>
      <c r="F899" s="617"/>
      <c r="G899" s="618" t="s">
        <v>466</v>
      </c>
      <c r="H899" s="618"/>
      <c r="I899" s="618"/>
      <c r="J899" s="618"/>
      <c r="K899" s="618"/>
      <c r="L899" s="618"/>
      <c r="M899" s="619"/>
    </row>
    <row r="900" spans="1:13" ht="18" customHeight="1">
      <c r="A900" s="325" t="s">
        <v>280</v>
      </c>
      <c r="B900" s="620" t="s">
        <v>444</v>
      </c>
      <c r="C900" s="621"/>
      <c r="D900" s="621"/>
      <c r="E900" s="621"/>
      <c r="F900" s="621"/>
      <c r="G900" s="621"/>
      <c r="H900" s="621"/>
      <c r="I900" s="621"/>
      <c r="J900" s="621"/>
      <c r="K900" s="621"/>
      <c r="L900" s="621"/>
      <c r="M900" s="622"/>
    </row>
    <row r="901" spans="1:13" ht="18" customHeight="1">
      <c r="A901" s="117" t="s">
        <v>226</v>
      </c>
      <c r="B901" s="620" t="s">
        <v>438</v>
      </c>
      <c r="C901" s="621"/>
      <c r="D901" s="621"/>
      <c r="E901" s="621"/>
      <c r="F901" s="621"/>
      <c r="G901" s="621"/>
      <c r="H901" s="621"/>
      <c r="I901" s="621"/>
      <c r="J901" s="621"/>
      <c r="K901" s="621"/>
      <c r="L901" s="621"/>
      <c r="M901" s="622"/>
    </row>
    <row r="902" spans="1:13" ht="18" customHeight="1">
      <c r="A902" s="623" t="s">
        <v>443</v>
      </c>
      <c r="B902" s="624"/>
      <c r="C902" s="625"/>
      <c r="D902" s="632"/>
      <c r="E902" s="632"/>
      <c r="F902" s="632"/>
      <c r="G902" s="632"/>
      <c r="H902" s="632"/>
      <c r="I902" s="632"/>
      <c r="J902" s="614" t="s">
        <v>281</v>
      </c>
      <c r="K902" s="614"/>
      <c r="L902" s="614"/>
      <c r="M902" s="615"/>
    </row>
    <row r="903" spans="1:13" ht="18" customHeight="1">
      <c r="A903" s="626"/>
      <c r="B903" s="627"/>
      <c r="C903" s="628"/>
      <c r="D903" s="632"/>
      <c r="E903" s="632"/>
      <c r="F903" s="632"/>
      <c r="G903" s="632"/>
      <c r="H903" s="632"/>
      <c r="I903" s="632"/>
      <c r="J903" s="614"/>
      <c r="K903" s="614"/>
      <c r="L903" s="614"/>
      <c r="M903" s="615"/>
    </row>
    <row r="904" spans="1:13" ht="18" customHeight="1">
      <c r="A904" s="626"/>
      <c r="B904" s="627"/>
      <c r="C904" s="628"/>
      <c r="D904" s="632"/>
      <c r="E904" s="632"/>
      <c r="F904" s="632"/>
      <c r="G904" s="632"/>
      <c r="H904" s="632"/>
      <c r="I904" s="632"/>
      <c r="J904" s="614"/>
      <c r="K904" s="614"/>
      <c r="L904" s="614"/>
      <c r="M904" s="615"/>
    </row>
    <row r="905" spans="1:13" ht="18" customHeight="1">
      <c r="A905" s="629"/>
      <c r="B905" s="630"/>
      <c r="C905" s="631"/>
      <c r="D905" s="632"/>
      <c r="E905" s="632"/>
      <c r="F905" s="632"/>
      <c r="G905" s="632"/>
      <c r="H905" s="632"/>
      <c r="I905" s="632"/>
      <c r="J905" s="614"/>
      <c r="K905" s="614"/>
      <c r="L905" s="614"/>
      <c r="M905" s="615"/>
    </row>
    <row r="906" spans="1:13" ht="18" customHeight="1">
      <c r="A906" s="633" t="s">
        <v>282</v>
      </c>
      <c r="B906" s="634"/>
      <c r="C906" s="634"/>
      <c r="D906" s="634"/>
      <c r="E906" s="634"/>
      <c r="F906" s="634"/>
      <c r="G906" s="634"/>
      <c r="H906" s="635" t="s">
        <v>283</v>
      </c>
      <c r="I906" s="636"/>
      <c r="J906" s="636"/>
      <c r="K906" s="636"/>
      <c r="L906" s="636"/>
      <c r="M906" s="637"/>
    </row>
    <row r="907" spans="1:13" ht="18" customHeight="1">
      <c r="A907" s="133" t="s">
        <v>284</v>
      </c>
      <c r="B907" s="634" t="s">
        <v>130</v>
      </c>
      <c r="C907" s="634"/>
      <c r="D907" s="134" t="s">
        <v>284</v>
      </c>
      <c r="E907" s="135"/>
      <c r="F907" s="634" t="s">
        <v>130</v>
      </c>
      <c r="G907" s="634"/>
      <c r="H907" s="136"/>
      <c r="I907" s="136"/>
      <c r="J907" s="137" t="s">
        <v>285</v>
      </c>
      <c r="K907" s="136"/>
      <c r="L907" s="137" t="s">
        <v>130</v>
      </c>
      <c r="M907" s="138"/>
    </row>
    <row r="908" spans="1:13" ht="18" customHeight="1">
      <c r="A908" s="139" t="s">
        <v>286</v>
      </c>
      <c r="B908" s="609" t="s">
        <v>287</v>
      </c>
      <c r="C908" s="609"/>
      <c r="D908" s="609" t="s">
        <v>288</v>
      </c>
      <c r="E908" s="609"/>
      <c r="F908" s="609" t="s">
        <v>289</v>
      </c>
      <c r="G908" s="609"/>
      <c r="H908" s="136"/>
      <c r="I908" s="136"/>
      <c r="J908" s="610">
        <v>3</v>
      </c>
      <c r="K908" s="611"/>
      <c r="L908" s="135" t="s">
        <v>272</v>
      </c>
      <c r="M908" s="138"/>
    </row>
    <row r="909" spans="1:13" ht="18" customHeight="1">
      <c r="A909" s="139" t="s">
        <v>290</v>
      </c>
      <c r="B909" s="609" t="s">
        <v>291</v>
      </c>
      <c r="C909" s="609"/>
      <c r="D909" s="609" t="s">
        <v>292</v>
      </c>
      <c r="E909" s="609"/>
      <c r="F909" s="609" t="s">
        <v>293</v>
      </c>
      <c r="G909" s="609"/>
      <c r="H909" s="136"/>
      <c r="I909" s="136"/>
      <c r="J909" s="610">
        <v>2</v>
      </c>
      <c r="K909" s="611"/>
      <c r="L909" s="135" t="s">
        <v>294</v>
      </c>
      <c r="M909" s="138"/>
    </row>
    <row r="910" spans="1:13" ht="18" customHeight="1">
      <c r="A910" s="139" t="s">
        <v>295</v>
      </c>
      <c r="B910" s="609" t="s">
        <v>296</v>
      </c>
      <c r="C910" s="609"/>
      <c r="D910" s="609" t="s">
        <v>297</v>
      </c>
      <c r="E910" s="609"/>
      <c r="F910" s="609" t="s">
        <v>298</v>
      </c>
      <c r="G910" s="609"/>
      <c r="H910" s="136"/>
      <c r="I910" s="136"/>
      <c r="J910" s="610">
        <v>1</v>
      </c>
      <c r="K910" s="611"/>
      <c r="L910" s="135" t="s">
        <v>299</v>
      </c>
      <c r="M910" s="138"/>
    </row>
    <row r="911" spans="1:13" ht="18" customHeight="1" thickBot="1">
      <c r="A911" s="140" t="s">
        <v>300</v>
      </c>
      <c r="B911" s="612" t="s">
        <v>301</v>
      </c>
      <c r="C911" s="612"/>
      <c r="D911" s="612" t="s">
        <v>302</v>
      </c>
      <c r="E911" s="612"/>
      <c r="F911" s="612" t="s">
        <v>303</v>
      </c>
      <c r="G911" s="612"/>
      <c r="H911" s="141"/>
      <c r="I911" s="141"/>
      <c r="J911" s="141"/>
      <c r="K911" s="141"/>
      <c r="L911" s="141"/>
      <c r="M911" s="142"/>
    </row>
    <row r="912" spans="1:13" ht="18" customHeight="1" thickBot="1"/>
    <row r="913" spans="1:13" ht="18" customHeight="1">
      <c r="A913" s="105"/>
      <c r="B913" s="647" t="s">
        <v>227</v>
      </c>
      <c r="C913" s="647"/>
      <c r="D913" s="647"/>
      <c r="E913" s="647"/>
      <c r="F913" s="647"/>
      <c r="G913" s="647"/>
      <c r="H913" s="647"/>
      <c r="I913" s="656"/>
      <c r="J913" s="646" t="s">
        <v>228</v>
      </c>
      <c r="K913" s="647"/>
      <c r="L913" s="647"/>
      <c r="M913" s="648"/>
    </row>
    <row r="914" spans="1:13" ht="18" customHeight="1">
      <c r="A914" s="649" t="s">
        <v>229</v>
      </c>
      <c r="B914" s="650"/>
      <c r="C914" s="650"/>
      <c r="D914" s="650"/>
      <c r="E914" s="650"/>
      <c r="F914" s="650"/>
      <c r="G914" s="650"/>
      <c r="H914" s="650"/>
      <c r="I914" s="650"/>
      <c r="J914" s="650"/>
      <c r="K914" s="650"/>
      <c r="L914" s="650"/>
      <c r="M914" s="651"/>
    </row>
    <row r="915" spans="1:13" ht="18" customHeight="1">
      <c r="A915" s="106"/>
      <c r="B915" s="652" t="s">
        <v>230</v>
      </c>
      <c r="C915" s="652"/>
      <c r="D915" s="652"/>
      <c r="E915" s="653"/>
      <c r="F915" s="107" t="s">
        <v>231</v>
      </c>
      <c r="G915" s="107"/>
      <c r="H915" s="640" t="s">
        <v>232</v>
      </c>
      <c r="I915" s="641"/>
      <c r="J915" s="642"/>
      <c r="K915" s="109" t="s">
        <v>233</v>
      </c>
      <c r="L915" s="110"/>
      <c r="M915" s="111"/>
    </row>
    <row r="916" spans="1:13" ht="18" customHeight="1">
      <c r="A916" s="654" t="s">
        <v>439</v>
      </c>
      <c r="B916" s="641"/>
      <c r="C916" s="641"/>
      <c r="D916" s="641"/>
      <c r="E916" s="641"/>
      <c r="F916" s="641"/>
      <c r="G916" s="641"/>
      <c r="H916" s="641"/>
      <c r="I916" s="641"/>
      <c r="J916" s="641"/>
      <c r="K916" s="641"/>
      <c r="L916" s="641"/>
      <c r="M916" s="655"/>
    </row>
    <row r="917" spans="1:13" ht="18" customHeight="1">
      <c r="A917" s="643" t="s">
        <v>234</v>
      </c>
      <c r="B917" s="644"/>
      <c r="C917" s="644"/>
      <c r="D917" s="644"/>
      <c r="E917" s="644"/>
      <c r="F917" s="644"/>
      <c r="G917" s="644"/>
      <c r="H917" s="644"/>
      <c r="I917" s="644"/>
      <c r="J917" s="644"/>
      <c r="K917" s="644"/>
      <c r="L917" s="644"/>
      <c r="M917" s="666"/>
    </row>
    <row r="918" spans="1:13" ht="18" customHeight="1">
      <c r="A918" s="638" t="s">
        <v>235</v>
      </c>
      <c r="B918" s="639"/>
      <c r="C918" s="620" t="s">
        <v>176</v>
      </c>
      <c r="D918" s="621"/>
      <c r="E918" s="621"/>
      <c r="F918" s="621"/>
      <c r="G918" s="676"/>
      <c r="H918" s="112" t="s">
        <v>236</v>
      </c>
      <c r="I918" s="113"/>
      <c r="J918" s="618">
        <v>20</v>
      </c>
      <c r="K918" s="618"/>
      <c r="L918" s="618"/>
      <c r="M918" s="619"/>
    </row>
    <row r="919" spans="1:13" ht="18" customHeight="1">
      <c r="A919" s="638" t="s">
        <v>237</v>
      </c>
      <c r="B919" s="639"/>
      <c r="C919" s="620" t="s">
        <v>139</v>
      </c>
      <c r="D919" s="621"/>
      <c r="E919" s="621"/>
      <c r="F919" s="621"/>
      <c r="G919" s="676"/>
      <c r="H919" s="112" t="s">
        <v>238</v>
      </c>
      <c r="I919" s="113"/>
      <c r="J919" s="699">
        <v>1319</v>
      </c>
      <c r="K919" s="699"/>
      <c r="L919" s="699"/>
      <c r="M919" s="700"/>
    </row>
    <row r="920" spans="1:13" ht="18" customHeight="1">
      <c r="A920" s="638" t="s">
        <v>239</v>
      </c>
      <c r="B920" s="639"/>
      <c r="C920" s="686" t="s">
        <v>110</v>
      </c>
      <c r="D920" s="621"/>
      <c r="E920" s="621"/>
      <c r="F920" s="621"/>
      <c r="G920" s="676"/>
      <c r="H920" s="112" t="s">
        <v>240</v>
      </c>
      <c r="I920" s="113"/>
      <c r="J920" s="618">
        <v>7051764917</v>
      </c>
      <c r="K920" s="618"/>
      <c r="L920" s="618"/>
      <c r="M920" s="619"/>
    </row>
    <row r="921" spans="1:13" ht="18" customHeight="1">
      <c r="A921" s="638" t="s">
        <v>241</v>
      </c>
      <c r="B921" s="639"/>
      <c r="C921" s="620" t="s">
        <v>426</v>
      </c>
      <c r="D921" s="621"/>
      <c r="E921" s="621"/>
      <c r="F921" s="621"/>
      <c r="G921" s="622"/>
      <c r="H921" s="616" t="s">
        <v>195</v>
      </c>
      <c r="I921" s="617"/>
      <c r="J921" s="618" t="s">
        <v>427</v>
      </c>
      <c r="K921" s="618"/>
      <c r="L921" s="618"/>
      <c r="M921" s="619"/>
    </row>
    <row r="922" spans="1:13" ht="18" customHeight="1">
      <c r="A922" s="613" t="s">
        <v>242</v>
      </c>
      <c r="B922" s="614"/>
      <c r="C922" s="614"/>
      <c r="D922" s="614"/>
      <c r="E922" s="614"/>
      <c r="F922" s="614"/>
      <c r="G922" s="614"/>
      <c r="H922" s="614"/>
      <c r="I922" s="614"/>
      <c r="J922" s="614"/>
      <c r="K922" s="614"/>
      <c r="L922" s="614"/>
      <c r="M922" s="615"/>
    </row>
    <row r="923" spans="1:13" ht="18" customHeight="1">
      <c r="A923" s="671" t="s">
        <v>243</v>
      </c>
      <c r="B923" s="614" t="s">
        <v>244</v>
      </c>
      <c r="C923" s="614"/>
      <c r="D923" s="614"/>
      <c r="E923" s="614"/>
      <c r="F923" s="614"/>
      <c r="G923" s="614"/>
      <c r="H923" s="614" t="s">
        <v>245</v>
      </c>
      <c r="I923" s="614"/>
      <c r="J923" s="614"/>
      <c r="K923" s="614"/>
      <c r="L923" s="614"/>
      <c r="M923" s="615"/>
    </row>
    <row r="924" spans="1:13" ht="30">
      <c r="A924" s="671"/>
      <c r="B924" s="114" t="s">
        <v>246</v>
      </c>
      <c r="C924" s="114" t="s">
        <v>247</v>
      </c>
      <c r="D924" s="114" t="s">
        <v>248</v>
      </c>
      <c r="E924" s="114" t="s">
        <v>249</v>
      </c>
      <c r="F924" s="114">
        <v>100</v>
      </c>
      <c r="G924" s="115" t="s">
        <v>187</v>
      </c>
      <c r="H924" s="114" t="s">
        <v>250</v>
      </c>
      <c r="I924" s="114" t="s">
        <v>247</v>
      </c>
      <c r="J924" s="114" t="s">
        <v>248</v>
      </c>
      <c r="K924" s="114" t="s">
        <v>251</v>
      </c>
      <c r="L924" s="114">
        <v>100</v>
      </c>
      <c r="M924" s="116" t="s">
        <v>187</v>
      </c>
    </row>
    <row r="925" spans="1:13" ht="18" customHeight="1">
      <c r="A925" s="117" t="s">
        <v>123</v>
      </c>
      <c r="B925" s="370">
        <v>9.75</v>
      </c>
      <c r="C925" s="390">
        <v>5</v>
      </c>
      <c r="D925" s="391">
        <v>5</v>
      </c>
      <c r="E925" s="391">
        <v>79</v>
      </c>
      <c r="F925" s="366">
        <f t="shared" ref="F925" si="184">B925+C925+D925+E925</f>
        <v>98.75</v>
      </c>
      <c r="G925" s="367" t="str">
        <f t="shared" ref="G925:G928" si="185">IF(F925&gt;=91,"A1",IF(F925&gt;=81,"A2",IF(F925&gt;=71,"B1",IF(F925&gt;=61,"B2",IF(F925&gt;=51,"C1",IF(F925&gt;=41,"C2",IF(F925&gt;=33,"D","E")))))))</f>
        <v>A1</v>
      </c>
      <c r="H925" s="369">
        <v>10</v>
      </c>
      <c r="I925" s="370">
        <v>5</v>
      </c>
      <c r="J925" s="370">
        <v>5</v>
      </c>
      <c r="K925" s="371">
        <v>78</v>
      </c>
      <c r="L925" s="378">
        <f t="shared" ref="L925" si="186">SUM(H925:K925)</f>
        <v>98</v>
      </c>
      <c r="M925" s="370" t="str">
        <f t="shared" ref="M925:M928" si="187">IF(L925&gt;=91,"A1",IF(L925&gt;=81,"A2",IF(L925&gt;=71,"B1",IF(L925&gt;=61,"B2",IF(L925&gt;=51,"C1",IF(L925&gt;=41,"C2",IF(L925&gt;=33,"D","E")))))))</f>
        <v>A1</v>
      </c>
    </row>
    <row r="926" spans="1:13" ht="18" customHeight="1">
      <c r="A926" s="117" t="s">
        <v>124</v>
      </c>
      <c r="B926" s="370">
        <v>10</v>
      </c>
      <c r="C926" s="370">
        <v>5</v>
      </c>
      <c r="D926" s="370">
        <v>5</v>
      </c>
      <c r="E926" s="370">
        <v>79</v>
      </c>
      <c r="F926" s="378">
        <f t="shared" ref="F926:F928" si="188">(B926+C926+D926+E926)</f>
        <v>99</v>
      </c>
      <c r="G926" s="370" t="str">
        <f t="shared" si="185"/>
        <v>A1</v>
      </c>
      <c r="H926" s="370">
        <v>10</v>
      </c>
      <c r="I926" s="370">
        <v>5</v>
      </c>
      <c r="J926" s="370">
        <v>5</v>
      </c>
      <c r="K926" s="377">
        <v>80</v>
      </c>
      <c r="L926" s="395">
        <f t="shared" ref="L926:L928" si="189">SUM(H926:K926)</f>
        <v>100</v>
      </c>
      <c r="M926" s="375" t="str">
        <f t="shared" si="187"/>
        <v>A1</v>
      </c>
    </row>
    <row r="927" spans="1:13" ht="18" customHeight="1">
      <c r="A927" s="117" t="s">
        <v>252</v>
      </c>
      <c r="B927" s="370">
        <v>10</v>
      </c>
      <c r="C927" s="370">
        <v>5</v>
      </c>
      <c r="D927" s="370">
        <v>5</v>
      </c>
      <c r="E927" s="370">
        <v>74</v>
      </c>
      <c r="F927" s="370">
        <f t="shared" si="188"/>
        <v>94</v>
      </c>
      <c r="G927" s="370" t="str">
        <f t="shared" si="185"/>
        <v>A1</v>
      </c>
      <c r="H927" s="369">
        <v>10</v>
      </c>
      <c r="I927" s="370">
        <v>5</v>
      </c>
      <c r="J927" s="370">
        <v>5</v>
      </c>
      <c r="K927" s="377">
        <v>79.5</v>
      </c>
      <c r="L927" s="394">
        <f t="shared" si="189"/>
        <v>99.5</v>
      </c>
      <c r="M927" s="375" t="str">
        <f t="shared" si="187"/>
        <v>A1</v>
      </c>
    </row>
    <row r="928" spans="1:13" ht="18" customHeight="1">
      <c r="A928" s="117" t="s">
        <v>126</v>
      </c>
      <c r="B928" s="370">
        <v>10</v>
      </c>
      <c r="C928" s="370" t="s">
        <v>325</v>
      </c>
      <c r="D928" s="370">
        <v>5</v>
      </c>
      <c r="E928" s="370">
        <v>80</v>
      </c>
      <c r="F928" s="370">
        <f t="shared" si="188"/>
        <v>100</v>
      </c>
      <c r="G928" s="370" t="str">
        <f t="shared" si="185"/>
        <v>A1</v>
      </c>
      <c r="H928" s="122">
        <v>10</v>
      </c>
      <c r="I928" s="392">
        <v>5</v>
      </c>
      <c r="J928" s="378">
        <v>5</v>
      </c>
      <c r="K928" s="332">
        <v>80</v>
      </c>
      <c r="L928" s="395">
        <f t="shared" si="189"/>
        <v>100</v>
      </c>
      <c r="M928" s="374" t="str">
        <f t="shared" si="187"/>
        <v>A1</v>
      </c>
    </row>
    <row r="929" spans="1:13" ht="18" customHeight="1">
      <c r="A929" s="117" t="s">
        <v>127</v>
      </c>
      <c r="B929" s="370"/>
      <c r="C929" s="370"/>
      <c r="D929" s="370"/>
      <c r="E929" s="124"/>
      <c r="F929" s="393">
        <v>49.5</v>
      </c>
      <c r="G929" s="370"/>
      <c r="H929" s="370"/>
      <c r="I929" s="370"/>
      <c r="J929" s="370"/>
      <c r="K929" s="370"/>
      <c r="L929" s="370">
        <v>50</v>
      </c>
      <c r="M929" s="380"/>
    </row>
    <row r="930" spans="1:13" ht="18" customHeight="1">
      <c r="A930" s="117" t="s">
        <v>253</v>
      </c>
      <c r="B930" s="370"/>
      <c r="C930" s="370"/>
      <c r="D930" s="370"/>
      <c r="E930" s="381"/>
      <c r="F930" s="370">
        <v>50</v>
      </c>
      <c r="G930" s="370"/>
      <c r="H930" s="370"/>
      <c r="I930" s="370"/>
      <c r="J930" s="370"/>
      <c r="K930" s="381"/>
      <c r="L930" s="370">
        <v>49.5</v>
      </c>
      <c r="M930" s="380"/>
    </row>
    <row r="931" spans="1:13" ht="18" customHeight="1">
      <c r="A931" s="117" t="s">
        <v>254</v>
      </c>
      <c r="B931" s="370"/>
      <c r="C931" s="370"/>
      <c r="D931" s="370"/>
      <c r="E931" s="370"/>
      <c r="F931" s="370">
        <v>50</v>
      </c>
      <c r="G931" s="370"/>
      <c r="H931" s="370"/>
      <c r="I931" s="370"/>
      <c r="J931" s="370"/>
      <c r="K931" s="370"/>
      <c r="L931" s="370">
        <v>47</v>
      </c>
      <c r="M931" s="380"/>
    </row>
    <row r="932" spans="1:13" ht="26.25">
      <c r="A932" s="326" t="s">
        <v>255</v>
      </c>
      <c r="B932" s="326"/>
      <c r="C932" s="327" t="s">
        <v>256</v>
      </c>
      <c r="D932" s="324">
        <f>(F925+F926+F927+F928+F929)</f>
        <v>441.25</v>
      </c>
      <c r="E932" s="127"/>
      <c r="F932" s="327" t="s">
        <v>257</v>
      </c>
      <c r="G932" s="324">
        <f>(D932/450)*100</f>
        <v>98.055555555555557</v>
      </c>
      <c r="H932" s="127"/>
      <c r="I932" s="128"/>
      <c r="J932" s="672" t="s">
        <v>258</v>
      </c>
      <c r="K932" s="672"/>
      <c r="L932" s="618" t="str">
        <f>IF(G932&gt;=91,"A1",IF(G932&gt;=81,"A2",IF(G932&gt;=71,"B1",IF(G932&gt;=61,"B2",IF(G932&gt;=51,"C1",IF(G932&gt;=41,"C2",IF(G932&gt;=33,"D","E")))))))</f>
        <v>A1</v>
      </c>
      <c r="M932" s="618" t="str">
        <f t="shared" ref="M932:M933" si="190">IF(K932&gt;=91,"A1",IF(K932&gt;=81,"A2",IF(K932&gt;=71,"B1",IF(K932&gt;=61,"B2",IF(K932&gt;=51,"C1",IF(K932&gt;=41,"C2",IF(K932&gt;=33,"D","E")))))))</f>
        <v>E</v>
      </c>
    </row>
    <row r="933" spans="1:13" ht="26.25">
      <c r="A933" s="129" t="s">
        <v>259</v>
      </c>
      <c r="B933" s="326"/>
      <c r="C933" s="327" t="s">
        <v>260</v>
      </c>
      <c r="D933" s="119">
        <f>(L925+L926+L927+L928+L929)</f>
        <v>447.5</v>
      </c>
      <c r="E933" s="127"/>
      <c r="F933" s="327" t="s">
        <v>261</v>
      </c>
      <c r="G933" s="324">
        <f>D933/450*100</f>
        <v>99.444444444444443</v>
      </c>
      <c r="H933" s="130"/>
      <c r="I933" s="131"/>
      <c r="J933" s="672" t="s">
        <v>262</v>
      </c>
      <c r="K933" s="672"/>
      <c r="L933" s="618" t="str">
        <f>IF(G933&gt;=91,"A1",IF(G933&gt;=81,"A2",IF(G933&gt;=71,"B1",IF(G933&gt;=61,"B2",IF(G933&gt;=51,"C1",IF(G933&gt;=41,"C2",IF(G933&gt;=33,"D","E")))))))</f>
        <v>A1</v>
      </c>
      <c r="M933" s="618" t="str">
        <f t="shared" si="190"/>
        <v>E</v>
      </c>
    </row>
    <row r="934" spans="1:13" ht="18" customHeight="1">
      <c r="A934" s="328" t="s">
        <v>263</v>
      </c>
      <c r="B934" s="328"/>
      <c r="C934" s="322"/>
      <c r="D934" s="115">
        <f>(D932+D933)</f>
        <v>888.75</v>
      </c>
      <c r="E934" s="385"/>
      <c r="F934" s="328" t="s">
        <v>264</v>
      </c>
      <c r="G934" s="328"/>
      <c r="H934" s="328"/>
      <c r="I934" s="384">
        <f>(D934/900)*100</f>
        <v>98.75</v>
      </c>
      <c r="J934" s="673" t="s">
        <v>265</v>
      </c>
      <c r="K934" s="674"/>
      <c r="L934" s="673" t="str">
        <f>IF(I934&gt;=91,"A1",IF(I934&gt;=81,"A2",IF(I934&gt;=71,"B1",IF(I934&gt;=61,"B2",IF(I934&gt;=51,"C1",IF(I934&gt;=41,"C2",IF(I934&gt;=33,"D","E")))))))</f>
        <v>A1</v>
      </c>
      <c r="M934" s="674"/>
    </row>
    <row r="935" spans="1:13" ht="18" customHeight="1">
      <c r="A935" s="667" t="s">
        <v>266</v>
      </c>
      <c r="B935" s="668"/>
      <c r="C935" s="668"/>
      <c r="D935" s="668"/>
      <c r="E935" s="668"/>
      <c r="F935" s="668"/>
      <c r="G935" s="668"/>
      <c r="H935" s="668"/>
      <c r="I935" s="668"/>
      <c r="J935" s="668"/>
      <c r="K935" s="668"/>
      <c r="L935" s="668"/>
      <c r="M935" s="669"/>
    </row>
    <row r="936" spans="1:13" ht="18" customHeight="1">
      <c r="A936" s="613" t="s">
        <v>267</v>
      </c>
      <c r="B936" s="614"/>
      <c r="C936" s="614"/>
      <c r="D936" s="614"/>
      <c r="E936" s="614"/>
      <c r="F936" s="614"/>
      <c r="G936" s="614"/>
      <c r="H936" s="614"/>
      <c r="I936" s="614"/>
      <c r="J936" s="614"/>
      <c r="K936" s="614"/>
      <c r="L936" s="614"/>
      <c r="M936" s="615"/>
    </row>
    <row r="937" spans="1:13" ht="18" customHeight="1">
      <c r="A937" s="613" t="s">
        <v>268</v>
      </c>
      <c r="B937" s="614"/>
      <c r="C937" s="614"/>
      <c r="D937" s="614"/>
      <c r="E937" s="614"/>
      <c r="F937" s="614" t="s">
        <v>269</v>
      </c>
      <c r="G937" s="614"/>
      <c r="H937" s="614"/>
      <c r="I937" s="614"/>
      <c r="J937" s="614"/>
      <c r="K937" s="614" t="s">
        <v>270</v>
      </c>
      <c r="L937" s="614"/>
      <c r="M937" s="615"/>
    </row>
    <row r="938" spans="1:13" ht="18" customHeight="1">
      <c r="A938" s="616" t="s">
        <v>271</v>
      </c>
      <c r="B938" s="617"/>
      <c r="C938" s="617"/>
      <c r="D938" s="617"/>
      <c r="E938" s="617"/>
      <c r="F938" s="632" t="s">
        <v>272</v>
      </c>
      <c r="G938" s="632"/>
      <c r="H938" s="632"/>
      <c r="I938" s="632"/>
      <c r="J938" s="632"/>
      <c r="K938" s="632" t="s">
        <v>272</v>
      </c>
      <c r="L938" s="632"/>
      <c r="M938" s="675"/>
    </row>
    <row r="939" spans="1:13" ht="18" customHeight="1">
      <c r="A939" s="613" t="s">
        <v>273</v>
      </c>
      <c r="B939" s="614"/>
      <c r="C939" s="614"/>
      <c r="D939" s="614"/>
      <c r="E939" s="614"/>
      <c r="F939" s="614"/>
      <c r="G939" s="614"/>
      <c r="H939" s="614"/>
      <c r="I939" s="614"/>
      <c r="J939" s="614"/>
      <c r="K939" s="614"/>
      <c r="L939" s="614"/>
      <c r="M939" s="615"/>
    </row>
    <row r="940" spans="1:13" ht="18" customHeight="1">
      <c r="A940" s="613" t="s">
        <v>268</v>
      </c>
      <c r="B940" s="614"/>
      <c r="C940" s="614"/>
      <c r="D940" s="614"/>
      <c r="E940" s="614"/>
      <c r="F940" s="614" t="s">
        <v>269</v>
      </c>
      <c r="G940" s="614"/>
      <c r="H940" s="614"/>
      <c r="I940" s="614"/>
      <c r="J940" s="614"/>
      <c r="K940" s="614" t="s">
        <v>270</v>
      </c>
      <c r="L940" s="614"/>
      <c r="M940" s="615"/>
    </row>
    <row r="941" spans="1:13" ht="18" customHeight="1">
      <c r="A941" s="638" t="s">
        <v>274</v>
      </c>
      <c r="B941" s="639"/>
      <c r="C941" s="639"/>
      <c r="D941" s="639"/>
      <c r="E941" s="639"/>
      <c r="F941" s="614" t="s">
        <v>272</v>
      </c>
      <c r="G941" s="614"/>
      <c r="H941" s="614"/>
      <c r="I941" s="614"/>
      <c r="J941" s="614"/>
      <c r="K941" s="614" t="s">
        <v>272</v>
      </c>
      <c r="L941" s="614"/>
      <c r="M941" s="615"/>
    </row>
    <row r="942" spans="1:13" ht="18" customHeight="1">
      <c r="A942" s="638" t="s">
        <v>275</v>
      </c>
      <c r="B942" s="639"/>
      <c r="C942" s="639"/>
      <c r="D942" s="639"/>
      <c r="E942" s="639"/>
      <c r="F942" s="618" t="s">
        <v>272</v>
      </c>
      <c r="G942" s="618"/>
      <c r="H942" s="618"/>
      <c r="I942" s="618"/>
      <c r="J942" s="618"/>
      <c r="K942" s="618" t="s">
        <v>272</v>
      </c>
      <c r="L942" s="618"/>
      <c r="M942" s="619"/>
    </row>
    <row r="943" spans="1:13" ht="18" customHeight="1">
      <c r="A943" s="643" t="s">
        <v>276</v>
      </c>
      <c r="B943" s="644"/>
      <c r="C943" s="644"/>
      <c r="D943" s="644"/>
      <c r="E943" s="645"/>
      <c r="F943" s="620" t="s">
        <v>272</v>
      </c>
      <c r="G943" s="621"/>
      <c r="H943" s="621"/>
      <c r="I943" s="621"/>
      <c r="J943" s="676"/>
      <c r="K943" s="620" t="s">
        <v>272</v>
      </c>
      <c r="L943" s="621"/>
      <c r="M943" s="622"/>
    </row>
    <row r="944" spans="1:13" ht="18" customHeight="1">
      <c r="A944" s="643" t="s">
        <v>277</v>
      </c>
      <c r="B944" s="644"/>
      <c r="C944" s="644"/>
      <c r="D944" s="644"/>
      <c r="E944" s="645"/>
      <c r="F944" s="620" t="s">
        <v>272</v>
      </c>
      <c r="G944" s="621"/>
      <c r="H944" s="621"/>
      <c r="I944" s="621"/>
      <c r="J944" s="676"/>
      <c r="K944" s="620" t="s">
        <v>272</v>
      </c>
      <c r="L944" s="621"/>
      <c r="M944" s="622"/>
    </row>
    <row r="945" spans="1:13" ht="18" customHeight="1">
      <c r="A945" s="613" t="s">
        <v>278</v>
      </c>
      <c r="B945" s="614"/>
      <c r="C945" s="614"/>
      <c r="D945" s="614"/>
      <c r="E945" s="614"/>
      <c r="F945" s="614"/>
      <c r="G945" s="614"/>
      <c r="H945" s="614"/>
      <c r="I945" s="614"/>
      <c r="J945" s="614"/>
      <c r="K945" s="614"/>
      <c r="L945" s="614"/>
      <c r="M945" s="615"/>
    </row>
    <row r="946" spans="1:13" ht="18" customHeight="1">
      <c r="A946" s="613" t="s">
        <v>268</v>
      </c>
      <c r="B946" s="614"/>
      <c r="C946" s="614"/>
      <c r="D946" s="614"/>
      <c r="E946" s="614"/>
      <c r="F946" s="614" t="s">
        <v>269</v>
      </c>
      <c r="G946" s="614"/>
      <c r="H946" s="614"/>
      <c r="I946" s="614"/>
      <c r="J946" s="614"/>
      <c r="K946" s="614" t="s">
        <v>270</v>
      </c>
      <c r="L946" s="614"/>
      <c r="M946" s="615"/>
    </row>
    <row r="947" spans="1:13" ht="18" customHeight="1">
      <c r="A947" s="616" t="s">
        <v>279</v>
      </c>
      <c r="B947" s="617"/>
      <c r="C947" s="617"/>
      <c r="D947" s="617"/>
      <c r="E947" s="617"/>
      <c r="F947" s="617"/>
      <c r="G947" s="618" t="s">
        <v>461</v>
      </c>
      <c r="H947" s="618"/>
      <c r="I947" s="618"/>
      <c r="J947" s="618"/>
      <c r="K947" s="618"/>
      <c r="L947" s="618"/>
      <c r="M947" s="619"/>
    </row>
    <row r="948" spans="1:13" ht="18" customHeight="1">
      <c r="A948" s="117" t="s">
        <v>280</v>
      </c>
      <c r="B948" s="620" t="s">
        <v>446</v>
      </c>
      <c r="C948" s="621"/>
      <c r="D948" s="621"/>
      <c r="E948" s="621"/>
      <c r="F948" s="621"/>
      <c r="G948" s="621"/>
      <c r="H948" s="621"/>
      <c r="I948" s="621"/>
      <c r="J948" s="621"/>
      <c r="K948" s="621"/>
      <c r="L948" s="621"/>
      <c r="M948" s="622"/>
    </row>
    <row r="949" spans="1:13" ht="18" customHeight="1">
      <c r="A949" s="117" t="s">
        <v>226</v>
      </c>
      <c r="B949" s="620" t="s">
        <v>438</v>
      </c>
      <c r="C949" s="621"/>
      <c r="D949" s="621"/>
      <c r="E949" s="621"/>
      <c r="F949" s="621"/>
      <c r="G949" s="621"/>
      <c r="H949" s="621"/>
      <c r="I949" s="621"/>
      <c r="J949" s="621"/>
      <c r="K949" s="621"/>
      <c r="L949" s="621"/>
      <c r="M949" s="622"/>
    </row>
    <row r="950" spans="1:13" ht="18" customHeight="1">
      <c r="A950" s="623" t="s">
        <v>443</v>
      </c>
      <c r="B950" s="624"/>
      <c r="C950" s="625"/>
      <c r="D950" s="632"/>
      <c r="E950" s="632"/>
      <c r="F950" s="632"/>
      <c r="G950" s="632"/>
      <c r="H950" s="632"/>
      <c r="I950" s="632"/>
      <c r="J950" s="614" t="s">
        <v>281</v>
      </c>
      <c r="K950" s="614"/>
      <c r="L950" s="614"/>
      <c r="M950" s="615"/>
    </row>
    <row r="951" spans="1:13" ht="18" customHeight="1">
      <c r="A951" s="626"/>
      <c r="B951" s="627"/>
      <c r="C951" s="628"/>
      <c r="D951" s="632"/>
      <c r="E951" s="632"/>
      <c r="F951" s="632"/>
      <c r="G951" s="632"/>
      <c r="H951" s="632"/>
      <c r="I951" s="632"/>
      <c r="J951" s="614"/>
      <c r="K951" s="614"/>
      <c r="L951" s="614"/>
      <c r="M951" s="615"/>
    </row>
    <row r="952" spans="1:13" ht="18" customHeight="1">
      <c r="A952" s="626"/>
      <c r="B952" s="627"/>
      <c r="C952" s="628"/>
      <c r="D952" s="632"/>
      <c r="E952" s="632"/>
      <c r="F952" s="632"/>
      <c r="G952" s="632"/>
      <c r="H952" s="632"/>
      <c r="I952" s="632"/>
      <c r="J952" s="614"/>
      <c r="K952" s="614"/>
      <c r="L952" s="614"/>
      <c r="M952" s="615"/>
    </row>
    <row r="953" spans="1:13" ht="18" customHeight="1">
      <c r="A953" s="629"/>
      <c r="B953" s="630"/>
      <c r="C953" s="631"/>
      <c r="D953" s="632"/>
      <c r="E953" s="632"/>
      <c r="F953" s="632"/>
      <c r="G953" s="632"/>
      <c r="H953" s="632"/>
      <c r="I953" s="632"/>
      <c r="J953" s="614"/>
      <c r="K953" s="614"/>
      <c r="L953" s="614"/>
      <c r="M953" s="615"/>
    </row>
    <row r="954" spans="1:13" ht="18" customHeight="1">
      <c r="A954" s="633" t="s">
        <v>282</v>
      </c>
      <c r="B954" s="634"/>
      <c r="C954" s="634"/>
      <c r="D954" s="634"/>
      <c r="E954" s="634"/>
      <c r="F954" s="634"/>
      <c r="G954" s="634"/>
      <c r="H954" s="635" t="s">
        <v>283</v>
      </c>
      <c r="I954" s="636"/>
      <c r="J954" s="636"/>
      <c r="K954" s="636"/>
      <c r="L954" s="636"/>
      <c r="M954" s="637"/>
    </row>
    <row r="955" spans="1:13" ht="18" customHeight="1">
      <c r="A955" s="133" t="s">
        <v>284</v>
      </c>
      <c r="B955" s="634" t="s">
        <v>130</v>
      </c>
      <c r="C955" s="634"/>
      <c r="D955" s="134" t="s">
        <v>284</v>
      </c>
      <c r="E955" s="135"/>
      <c r="F955" s="634" t="s">
        <v>130</v>
      </c>
      <c r="G955" s="634"/>
      <c r="H955" s="136"/>
      <c r="I955" s="136"/>
      <c r="J955" s="137" t="s">
        <v>285</v>
      </c>
      <c r="K955" s="136"/>
      <c r="L955" s="137" t="s">
        <v>130</v>
      </c>
      <c r="M955" s="138"/>
    </row>
    <row r="956" spans="1:13" ht="18" customHeight="1">
      <c r="A956" s="139" t="s">
        <v>286</v>
      </c>
      <c r="B956" s="609" t="s">
        <v>287</v>
      </c>
      <c r="C956" s="609"/>
      <c r="D956" s="609" t="s">
        <v>288</v>
      </c>
      <c r="E956" s="609"/>
      <c r="F956" s="609" t="s">
        <v>289</v>
      </c>
      <c r="G956" s="609"/>
      <c r="H956" s="136"/>
      <c r="I956" s="136"/>
      <c r="J956" s="610">
        <v>3</v>
      </c>
      <c r="K956" s="611"/>
      <c r="L956" s="135" t="s">
        <v>272</v>
      </c>
      <c r="M956" s="138"/>
    </row>
    <row r="957" spans="1:13" ht="18" customHeight="1">
      <c r="A957" s="139" t="s">
        <v>290</v>
      </c>
      <c r="B957" s="609" t="s">
        <v>291</v>
      </c>
      <c r="C957" s="609"/>
      <c r="D957" s="609" t="s">
        <v>292</v>
      </c>
      <c r="E957" s="609"/>
      <c r="F957" s="609" t="s">
        <v>293</v>
      </c>
      <c r="G957" s="609"/>
      <c r="H957" s="136"/>
      <c r="I957" s="136"/>
      <c r="J957" s="610">
        <v>2</v>
      </c>
      <c r="K957" s="611"/>
      <c r="L957" s="135" t="s">
        <v>294</v>
      </c>
      <c r="M957" s="138"/>
    </row>
    <row r="958" spans="1:13" ht="18" customHeight="1">
      <c r="A958" s="139" t="s">
        <v>295</v>
      </c>
      <c r="B958" s="609" t="s">
        <v>296</v>
      </c>
      <c r="C958" s="609"/>
      <c r="D958" s="609" t="s">
        <v>297</v>
      </c>
      <c r="E958" s="609"/>
      <c r="F958" s="609" t="s">
        <v>298</v>
      </c>
      <c r="G958" s="609"/>
      <c r="H958" s="136"/>
      <c r="I958" s="136"/>
      <c r="J958" s="610">
        <v>1</v>
      </c>
      <c r="K958" s="611"/>
      <c r="L958" s="135" t="s">
        <v>299</v>
      </c>
      <c r="M958" s="138"/>
    </row>
    <row r="959" spans="1:13" ht="18" customHeight="1" thickBot="1">
      <c r="A959" s="140" t="s">
        <v>300</v>
      </c>
      <c r="B959" s="612" t="s">
        <v>301</v>
      </c>
      <c r="C959" s="612"/>
      <c r="D959" s="612" t="s">
        <v>302</v>
      </c>
      <c r="E959" s="612"/>
      <c r="F959" s="612" t="s">
        <v>303</v>
      </c>
      <c r="G959" s="612"/>
      <c r="H959" s="141"/>
      <c r="I959" s="141"/>
      <c r="J959" s="141"/>
      <c r="K959" s="141"/>
      <c r="L959" s="141"/>
      <c r="M959" s="142"/>
    </row>
    <row r="960" spans="1:13" ht="18" customHeight="1" thickBot="1"/>
    <row r="961" spans="1:13" ht="18" customHeight="1">
      <c r="A961" s="105"/>
      <c r="B961" s="647" t="s">
        <v>227</v>
      </c>
      <c r="C961" s="647"/>
      <c r="D961" s="647"/>
      <c r="E961" s="647"/>
      <c r="F961" s="647"/>
      <c r="G961" s="647"/>
      <c r="H961" s="647"/>
      <c r="I961" s="656"/>
      <c r="J961" s="646" t="s">
        <v>228</v>
      </c>
      <c r="K961" s="647"/>
      <c r="L961" s="647"/>
      <c r="M961" s="648"/>
    </row>
    <row r="962" spans="1:13" ht="18" customHeight="1">
      <c r="A962" s="649" t="s">
        <v>229</v>
      </c>
      <c r="B962" s="650"/>
      <c r="C962" s="650"/>
      <c r="D962" s="650"/>
      <c r="E962" s="650"/>
      <c r="F962" s="650"/>
      <c r="G962" s="650"/>
      <c r="H962" s="650"/>
      <c r="I962" s="650"/>
      <c r="J962" s="650"/>
      <c r="K962" s="650"/>
      <c r="L962" s="650"/>
      <c r="M962" s="651"/>
    </row>
    <row r="963" spans="1:13" ht="18" customHeight="1">
      <c r="A963" s="106"/>
      <c r="B963" s="652" t="s">
        <v>230</v>
      </c>
      <c r="C963" s="652"/>
      <c r="D963" s="652"/>
      <c r="E963" s="653"/>
      <c r="F963" s="107" t="s">
        <v>231</v>
      </c>
      <c r="G963" s="107"/>
      <c r="H963" s="640" t="s">
        <v>232</v>
      </c>
      <c r="I963" s="641"/>
      <c r="J963" s="642"/>
      <c r="K963" s="109" t="s">
        <v>233</v>
      </c>
      <c r="L963" s="110"/>
      <c r="M963" s="111"/>
    </row>
    <row r="964" spans="1:13" ht="18" customHeight="1">
      <c r="A964" s="654" t="s">
        <v>439</v>
      </c>
      <c r="B964" s="641"/>
      <c r="C964" s="641"/>
      <c r="D964" s="641"/>
      <c r="E964" s="641"/>
      <c r="F964" s="641"/>
      <c r="G964" s="641"/>
      <c r="H964" s="641"/>
      <c r="I964" s="641"/>
      <c r="J964" s="641"/>
      <c r="K964" s="641"/>
      <c r="L964" s="641"/>
      <c r="M964" s="655"/>
    </row>
    <row r="965" spans="1:13" ht="18" customHeight="1">
      <c r="A965" s="643" t="s">
        <v>234</v>
      </c>
      <c r="B965" s="644"/>
      <c r="C965" s="644"/>
      <c r="D965" s="644"/>
      <c r="E965" s="644"/>
      <c r="F965" s="644"/>
      <c r="G965" s="644"/>
      <c r="H965" s="644"/>
      <c r="I965" s="644"/>
      <c r="J965" s="644"/>
      <c r="K965" s="644"/>
      <c r="L965" s="644"/>
      <c r="M965" s="666"/>
    </row>
    <row r="966" spans="1:13" ht="18" customHeight="1">
      <c r="A966" s="638" t="s">
        <v>235</v>
      </c>
      <c r="B966" s="639"/>
      <c r="C966" s="620" t="s">
        <v>177</v>
      </c>
      <c r="D966" s="621"/>
      <c r="E966" s="621"/>
      <c r="F966" s="621"/>
      <c r="G966" s="676"/>
      <c r="H966" s="112" t="s">
        <v>236</v>
      </c>
      <c r="I966" s="113"/>
      <c r="J966" s="618">
        <v>21</v>
      </c>
      <c r="K966" s="618"/>
      <c r="L966" s="618"/>
      <c r="M966" s="619"/>
    </row>
    <row r="967" spans="1:13" ht="18" customHeight="1">
      <c r="A967" s="638" t="s">
        <v>237</v>
      </c>
      <c r="B967" s="639"/>
      <c r="C967" s="620" t="s">
        <v>139</v>
      </c>
      <c r="D967" s="621"/>
      <c r="E967" s="621"/>
      <c r="F967" s="621"/>
      <c r="G967" s="676"/>
      <c r="H967" s="112" t="s">
        <v>238</v>
      </c>
      <c r="I967" s="113"/>
      <c r="J967" s="699">
        <v>1347</v>
      </c>
      <c r="K967" s="699"/>
      <c r="L967" s="699"/>
      <c r="M967" s="700"/>
    </row>
    <row r="968" spans="1:13" ht="18" customHeight="1">
      <c r="A968" s="638" t="s">
        <v>239</v>
      </c>
      <c r="B968" s="639"/>
      <c r="C968" s="686" t="s">
        <v>114</v>
      </c>
      <c r="D968" s="621"/>
      <c r="E968" s="621"/>
      <c r="F968" s="621"/>
      <c r="G968" s="676"/>
      <c r="H968" s="112" t="s">
        <v>240</v>
      </c>
      <c r="I968" s="113"/>
      <c r="J968" s="618">
        <v>9469232668</v>
      </c>
      <c r="K968" s="618"/>
      <c r="L968" s="618"/>
      <c r="M968" s="619"/>
    </row>
    <row r="969" spans="1:13" ht="18" customHeight="1">
      <c r="A969" s="638" t="s">
        <v>241</v>
      </c>
      <c r="B969" s="639"/>
      <c r="C969" s="620" t="s">
        <v>428</v>
      </c>
      <c r="D969" s="621"/>
      <c r="E969" s="621"/>
      <c r="F969" s="621"/>
      <c r="G969" s="622"/>
      <c r="H969" s="616" t="s">
        <v>195</v>
      </c>
      <c r="I969" s="617"/>
      <c r="J969" s="618" t="s">
        <v>427</v>
      </c>
      <c r="K969" s="618"/>
      <c r="L969" s="618"/>
      <c r="M969" s="619"/>
    </row>
    <row r="970" spans="1:13" ht="18" customHeight="1">
      <c r="A970" s="613" t="s">
        <v>242</v>
      </c>
      <c r="B970" s="614"/>
      <c r="C970" s="614"/>
      <c r="D970" s="614"/>
      <c r="E970" s="614"/>
      <c r="F970" s="614"/>
      <c r="G970" s="614"/>
      <c r="H970" s="614"/>
      <c r="I970" s="614"/>
      <c r="J970" s="614"/>
      <c r="K970" s="614"/>
      <c r="L970" s="614"/>
      <c r="M970" s="615"/>
    </row>
    <row r="971" spans="1:13" ht="18" customHeight="1">
      <c r="A971" s="671" t="s">
        <v>243</v>
      </c>
      <c r="B971" s="614" t="s">
        <v>244</v>
      </c>
      <c r="C971" s="614"/>
      <c r="D971" s="614"/>
      <c r="E971" s="614"/>
      <c r="F971" s="614"/>
      <c r="G971" s="614"/>
      <c r="H971" s="614" t="s">
        <v>245</v>
      </c>
      <c r="I971" s="614"/>
      <c r="J971" s="614"/>
      <c r="K971" s="614"/>
      <c r="L971" s="614"/>
      <c r="M971" s="615"/>
    </row>
    <row r="972" spans="1:13" ht="30">
      <c r="A972" s="671"/>
      <c r="B972" s="114" t="s">
        <v>246</v>
      </c>
      <c r="C972" s="114" t="s">
        <v>247</v>
      </c>
      <c r="D972" s="114" t="s">
        <v>248</v>
      </c>
      <c r="E972" s="114" t="s">
        <v>249</v>
      </c>
      <c r="F972" s="114">
        <v>100</v>
      </c>
      <c r="G972" s="115" t="s">
        <v>187</v>
      </c>
      <c r="H972" s="114" t="s">
        <v>250</v>
      </c>
      <c r="I972" s="114" t="s">
        <v>247</v>
      </c>
      <c r="J972" s="114" t="s">
        <v>248</v>
      </c>
      <c r="K972" s="114" t="s">
        <v>251</v>
      </c>
      <c r="L972" s="114">
        <v>100</v>
      </c>
      <c r="M972" s="116" t="s">
        <v>187</v>
      </c>
    </row>
    <row r="973" spans="1:13" ht="18" customHeight="1" thickBot="1">
      <c r="A973" s="117" t="s">
        <v>123</v>
      </c>
      <c r="B973" s="445">
        <v>7.5</v>
      </c>
      <c r="C973" s="386">
        <v>3</v>
      </c>
      <c r="D973" s="387">
        <v>4</v>
      </c>
      <c r="E973" s="387">
        <v>44.5</v>
      </c>
      <c r="F973" s="388">
        <f t="shared" ref="F973" si="191">B973+C973+D973+E973</f>
        <v>59</v>
      </c>
      <c r="G973" s="389" t="str">
        <f t="shared" ref="G973:G974" si="192">IF(F973&gt;=91,"A1",IF(F973&gt;=81,"A2",IF(F973&gt;=71,"B1",IF(F973&gt;=61,"B2",IF(F973&gt;=51,"C1",IF(F973&gt;=41,"C2",IF(F973&gt;=33,"D","E")))))))</f>
        <v>C1</v>
      </c>
      <c r="H973" s="369">
        <v>8</v>
      </c>
      <c r="I973" s="370">
        <v>3.5</v>
      </c>
      <c r="J973" s="370">
        <v>4</v>
      </c>
      <c r="K973" s="371">
        <v>58</v>
      </c>
      <c r="L973" s="372">
        <f t="shared" ref="L973" si="193">SUM(H973:K973)</f>
        <v>73.5</v>
      </c>
      <c r="M973" s="370" t="str">
        <f t="shared" ref="M973:M974" si="194">IF(L973&gt;=91,"A1",IF(L973&gt;=81,"A2",IF(L973&gt;=71,"B1",IF(L973&gt;=61,"B2",IF(L973&gt;=51,"C1",IF(L973&gt;=41,"C2",IF(L973&gt;=33,"D","E")))))))</f>
        <v>B1</v>
      </c>
    </row>
    <row r="974" spans="1:13" ht="18" customHeight="1">
      <c r="A974" s="117" t="s">
        <v>124</v>
      </c>
      <c r="B974" s="370">
        <v>7.5</v>
      </c>
      <c r="C974" s="370">
        <v>4</v>
      </c>
      <c r="D974" s="370">
        <v>4</v>
      </c>
      <c r="E974" s="372">
        <v>36</v>
      </c>
      <c r="F974" s="372">
        <f t="shared" ref="F974" si="195">(B974+C974+D974+E974)</f>
        <v>51.5</v>
      </c>
      <c r="G974" s="370" t="str">
        <f t="shared" si="192"/>
        <v>C1</v>
      </c>
      <c r="H974" s="370">
        <v>7.5</v>
      </c>
      <c r="I974" s="370">
        <v>3.5</v>
      </c>
      <c r="J974" s="370">
        <v>4</v>
      </c>
      <c r="K974" s="377">
        <v>57</v>
      </c>
      <c r="L974" s="374">
        <f t="shared" ref="L974" si="196">SUM(H974:K974)</f>
        <v>72</v>
      </c>
      <c r="M974" s="375" t="str">
        <f t="shared" si="194"/>
        <v>B1</v>
      </c>
    </row>
    <row r="975" spans="1:13" ht="18" customHeight="1">
      <c r="A975" s="117" t="s">
        <v>252</v>
      </c>
      <c r="B975" s="370">
        <v>6.5</v>
      </c>
      <c r="C975" s="370">
        <v>3.5</v>
      </c>
      <c r="D975" s="370">
        <v>5</v>
      </c>
      <c r="E975" s="370">
        <v>18.5</v>
      </c>
      <c r="F975" s="370">
        <f t="shared" ref="F975" si="197">(B975+C975+D975+E975)</f>
        <v>33.5</v>
      </c>
      <c r="G975" s="370" t="str">
        <f t="shared" ref="G975" si="198">IF(F975&gt;=91,"A1",IF(F975&gt;=81,"A2",IF(F975&gt;=71,"B1",IF(F975&gt;=61,"B2",IF(F975&gt;=51,"C1",IF(F975&gt;=41,"C2",IF(F975&gt;=33,"D","E")))))))</f>
        <v>D</v>
      </c>
      <c r="H975" s="376">
        <v>5</v>
      </c>
      <c r="I975" s="370">
        <v>3</v>
      </c>
      <c r="J975" s="370">
        <v>3</v>
      </c>
      <c r="K975" s="377">
        <v>43</v>
      </c>
      <c r="L975" s="374">
        <f t="shared" ref="L975" si="199">SUM(H975:K975)</f>
        <v>54</v>
      </c>
      <c r="M975" s="375" t="str">
        <f t="shared" ref="M975" si="200">IF(L975&gt;=91,"A1",IF(L975&gt;=81,"A2",IF(L975&gt;=71,"B1",IF(L975&gt;=61,"B2",IF(L975&gt;=51,"C1",IF(L975&gt;=41,"C2",IF(L975&gt;=33,"D","E")))))))</f>
        <v>C1</v>
      </c>
    </row>
    <row r="976" spans="1:13" ht="18" customHeight="1">
      <c r="A976" s="117" t="s">
        <v>126</v>
      </c>
      <c r="B976" s="370">
        <v>9.5</v>
      </c>
      <c r="C976" s="370" t="s">
        <v>325</v>
      </c>
      <c r="D976" s="370">
        <v>4</v>
      </c>
      <c r="E976" s="370">
        <v>55.5</v>
      </c>
      <c r="F976" s="370">
        <f t="shared" ref="F976" si="201">(B976+C976+D976+E976)</f>
        <v>74</v>
      </c>
      <c r="G976" s="370" t="str">
        <f t="shared" ref="G976" si="202">IF(F976&gt;=91,"A1",IF(F976&gt;=81,"A2",IF(F976&gt;=71,"B1",IF(F976&gt;=61,"B2",IF(F976&gt;=51,"C1",IF(F976&gt;=41,"C2",IF(F976&gt;=33,"D","E")))))))</f>
        <v>B1</v>
      </c>
      <c r="H976" s="122">
        <v>9.25</v>
      </c>
      <c r="I976" s="399">
        <v>4.5</v>
      </c>
      <c r="J976" s="371">
        <v>4.5</v>
      </c>
      <c r="K976" s="397">
        <v>73</v>
      </c>
      <c r="L976" s="374">
        <f t="shared" ref="L976" si="203">SUM(H976:K976)</f>
        <v>91.25</v>
      </c>
      <c r="M976" s="374" t="str">
        <f t="shared" ref="M976" si="204">IF(L976&gt;=91,"A1",IF(L976&gt;=81,"A2",IF(L976&gt;=71,"B1",IF(L976&gt;=61,"B2",IF(L976&gt;=51,"C1",IF(L976&gt;=41,"C2",IF(L976&gt;=33,"D","E")))))))</f>
        <v>A1</v>
      </c>
    </row>
    <row r="977" spans="1:13" ht="18" customHeight="1">
      <c r="A977" s="117" t="s">
        <v>127</v>
      </c>
      <c r="B977" s="370"/>
      <c r="C977" s="370"/>
      <c r="D977" s="370"/>
      <c r="E977" s="124"/>
      <c r="F977" s="393">
        <v>37.5</v>
      </c>
      <c r="G977" s="370"/>
      <c r="H977" s="370"/>
      <c r="I977" s="370"/>
      <c r="J977" s="370"/>
      <c r="K977" s="370"/>
      <c r="L977" s="370">
        <v>43</v>
      </c>
      <c r="M977" s="380"/>
    </row>
    <row r="978" spans="1:13" ht="18" customHeight="1">
      <c r="A978" s="117" t="s">
        <v>253</v>
      </c>
      <c r="B978" s="370"/>
      <c r="C978" s="370"/>
      <c r="D978" s="370"/>
      <c r="E978" s="381"/>
      <c r="F978" s="370">
        <v>27</v>
      </c>
      <c r="G978" s="370"/>
      <c r="H978" s="370"/>
      <c r="I978" s="370"/>
      <c r="J978" s="370"/>
      <c r="K978" s="381"/>
      <c r="L978" s="370">
        <v>38</v>
      </c>
      <c r="M978" s="380"/>
    </row>
    <row r="979" spans="1:13" ht="18" customHeight="1">
      <c r="A979" s="117" t="s">
        <v>254</v>
      </c>
      <c r="B979" s="370"/>
      <c r="C979" s="370"/>
      <c r="D979" s="370"/>
      <c r="E979" s="370"/>
      <c r="F979" s="370">
        <v>39</v>
      </c>
      <c r="G979" s="370"/>
      <c r="H979" s="370"/>
      <c r="I979" s="370"/>
      <c r="J979" s="370"/>
      <c r="K979" s="370"/>
      <c r="L979" s="370">
        <v>39</v>
      </c>
      <c r="M979" s="380"/>
    </row>
    <row r="980" spans="1:13" ht="26.25">
      <c r="A980" s="326" t="s">
        <v>255</v>
      </c>
      <c r="B980" s="326"/>
      <c r="C980" s="327" t="s">
        <v>256</v>
      </c>
      <c r="D980" s="324">
        <f>(F973+F974+F975+F976+F977)</f>
        <v>255.5</v>
      </c>
      <c r="E980" s="127"/>
      <c r="F980" s="327" t="s">
        <v>257</v>
      </c>
      <c r="G980" s="324">
        <f>(D980/450)*100</f>
        <v>56.777777777777786</v>
      </c>
      <c r="H980" s="127"/>
      <c r="I980" s="128"/>
      <c r="J980" s="672" t="s">
        <v>258</v>
      </c>
      <c r="K980" s="672"/>
      <c r="L980" s="618" t="str">
        <f>IF(G980&gt;=91,"A1",IF(G980&gt;=81,"A2",IF(G980&gt;=71,"B1",IF(G980&gt;=61,"B2",IF(G980&gt;=51,"C1",IF(G980&gt;=41,"C2",IF(G980&gt;=33,"D","E")))))))</f>
        <v>C1</v>
      </c>
      <c r="M980" s="618" t="str">
        <f t="shared" ref="M980:M981" si="205">IF(K980&gt;=91,"A1",IF(K980&gt;=81,"A2",IF(K980&gt;=71,"B1",IF(K980&gt;=61,"B2",IF(K980&gt;=51,"C1",IF(K980&gt;=41,"C2",IF(K980&gt;=33,"D","E")))))))</f>
        <v>E</v>
      </c>
    </row>
    <row r="981" spans="1:13" ht="26.25">
      <c r="A981" s="129" t="s">
        <v>259</v>
      </c>
      <c r="B981" s="326"/>
      <c r="C981" s="327" t="s">
        <v>260</v>
      </c>
      <c r="D981" s="119">
        <f>(L973+L974+L975+L976+L977)</f>
        <v>333.75</v>
      </c>
      <c r="E981" s="127"/>
      <c r="F981" s="327" t="s">
        <v>261</v>
      </c>
      <c r="G981" s="324">
        <f>D981/450*100</f>
        <v>74.166666666666671</v>
      </c>
      <c r="H981" s="130"/>
      <c r="I981" s="131"/>
      <c r="J981" s="672" t="s">
        <v>262</v>
      </c>
      <c r="K981" s="672"/>
      <c r="L981" s="618" t="str">
        <f>IF(G981&gt;=91,"A1",IF(G981&gt;=81,"A2",IF(G981&gt;=71,"B1",IF(G981&gt;=61,"B2",IF(G981&gt;=51,"C1",IF(G981&gt;=41,"C2",IF(G981&gt;=33,"D","E")))))))</f>
        <v>B1</v>
      </c>
      <c r="M981" s="618" t="str">
        <f t="shared" si="205"/>
        <v>E</v>
      </c>
    </row>
    <row r="982" spans="1:13" ht="18" customHeight="1">
      <c r="A982" s="328" t="s">
        <v>263</v>
      </c>
      <c r="B982" s="328"/>
      <c r="C982" s="322"/>
      <c r="D982" s="115">
        <f>(D980+D981)</f>
        <v>589.25</v>
      </c>
      <c r="E982" s="385"/>
      <c r="F982" s="328" t="s">
        <v>264</v>
      </c>
      <c r="G982" s="328"/>
      <c r="H982" s="328"/>
      <c r="I982" s="384">
        <f>(D982/900)*100</f>
        <v>65.472222222222214</v>
      </c>
      <c r="J982" s="673" t="s">
        <v>265</v>
      </c>
      <c r="K982" s="674"/>
      <c r="L982" s="673" t="str">
        <f>IF(I982&gt;=91,"A1",IF(I982&gt;=81,"A2",IF(I982&gt;=71,"B1",IF(I982&gt;=61,"B2",IF(I982&gt;=51,"C1",IF(I982&gt;=41,"C2",IF(I982&gt;=33,"D","E")))))))</f>
        <v>B2</v>
      </c>
      <c r="M982" s="674"/>
    </row>
    <row r="983" spans="1:13" ht="18" customHeight="1">
      <c r="A983" s="667" t="s">
        <v>266</v>
      </c>
      <c r="B983" s="668"/>
      <c r="C983" s="668"/>
      <c r="D983" s="668"/>
      <c r="E983" s="668"/>
      <c r="F983" s="668"/>
      <c r="G983" s="668"/>
      <c r="H983" s="668"/>
      <c r="I983" s="668"/>
      <c r="J983" s="668"/>
      <c r="K983" s="668"/>
      <c r="L983" s="668"/>
      <c r="M983" s="669"/>
    </row>
    <row r="984" spans="1:13" ht="18" customHeight="1">
      <c r="A984" s="613" t="s">
        <v>267</v>
      </c>
      <c r="B984" s="614"/>
      <c r="C984" s="614"/>
      <c r="D984" s="614"/>
      <c r="E984" s="614"/>
      <c r="F984" s="614"/>
      <c r="G984" s="614"/>
      <c r="H984" s="614"/>
      <c r="I984" s="614"/>
      <c r="J984" s="614"/>
      <c r="K984" s="614"/>
      <c r="L984" s="614"/>
      <c r="M984" s="615"/>
    </row>
    <row r="985" spans="1:13" ht="18" customHeight="1">
      <c r="A985" s="613" t="s">
        <v>268</v>
      </c>
      <c r="B985" s="614"/>
      <c r="C985" s="614"/>
      <c r="D985" s="614"/>
      <c r="E985" s="614"/>
      <c r="F985" s="614" t="s">
        <v>269</v>
      </c>
      <c r="G985" s="614"/>
      <c r="H985" s="614"/>
      <c r="I985" s="614"/>
      <c r="J985" s="614"/>
      <c r="K985" s="614" t="s">
        <v>270</v>
      </c>
      <c r="L985" s="614"/>
      <c r="M985" s="615"/>
    </row>
    <row r="986" spans="1:13" ht="18" customHeight="1">
      <c r="A986" s="616" t="s">
        <v>271</v>
      </c>
      <c r="B986" s="617"/>
      <c r="C986" s="617"/>
      <c r="D986" s="617"/>
      <c r="E986" s="617"/>
      <c r="F986" s="632" t="s">
        <v>272</v>
      </c>
      <c r="G986" s="632"/>
      <c r="H986" s="632"/>
      <c r="I986" s="632"/>
      <c r="J986" s="632"/>
      <c r="K986" s="632" t="s">
        <v>272</v>
      </c>
      <c r="L986" s="632"/>
      <c r="M986" s="675"/>
    </row>
    <row r="987" spans="1:13" ht="18" customHeight="1">
      <c r="A987" s="613" t="s">
        <v>273</v>
      </c>
      <c r="B987" s="614"/>
      <c r="C987" s="614"/>
      <c r="D987" s="614"/>
      <c r="E987" s="614"/>
      <c r="F987" s="614"/>
      <c r="G987" s="614"/>
      <c r="H987" s="614"/>
      <c r="I987" s="614"/>
      <c r="J987" s="614"/>
      <c r="K987" s="614"/>
      <c r="L987" s="614"/>
      <c r="M987" s="615"/>
    </row>
    <row r="988" spans="1:13" ht="18" customHeight="1">
      <c r="A988" s="613" t="s">
        <v>268</v>
      </c>
      <c r="B988" s="614"/>
      <c r="C988" s="614"/>
      <c r="D988" s="614"/>
      <c r="E988" s="614"/>
      <c r="F988" s="614" t="s">
        <v>269</v>
      </c>
      <c r="G988" s="614"/>
      <c r="H988" s="614"/>
      <c r="I988" s="614"/>
      <c r="J988" s="614"/>
      <c r="K988" s="614" t="s">
        <v>270</v>
      </c>
      <c r="L988" s="614"/>
      <c r="M988" s="615"/>
    </row>
    <row r="989" spans="1:13" ht="18" customHeight="1">
      <c r="A989" s="638" t="s">
        <v>274</v>
      </c>
      <c r="B989" s="639"/>
      <c r="C989" s="639"/>
      <c r="D989" s="639"/>
      <c r="E989" s="639"/>
      <c r="F989" s="614" t="s">
        <v>272</v>
      </c>
      <c r="G989" s="614"/>
      <c r="H989" s="614"/>
      <c r="I989" s="614"/>
      <c r="J989" s="614"/>
      <c r="K989" s="614" t="s">
        <v>272</v>
      </c>
      <c r="L989" s="614"/>
      <c r="M989" s="615"/>
    </row>
    <row r="990" spans="1:13" ht="18" customHeight="1">
      <c r="A990" s="638" t="s">
        <v>275</v>
      </c>
      <c r="B990" s="639"/>
      <c r="C990" s="639"/>
      <c r="D990" s="639"/>
      <c r="E990" s="639"/>
      <c r="F990" s="618" t="s">
        <v>272</v>
      </c>
      <c r="G990" s="618"/>
      <c r="H990" s="618"/>
      <c r="I990" s="618"/>
      <c r="J990" s="618"/>
      <c r="K990" s="618" t="s">
        <v>272</v>
      </c>
      <c r="L990" s="618"/>
      <c r="M990" s="619"/>
    </row>
    <row r="991" spans="1:13" ht="18" customHeight="1">
      <c r="A991" s="643" t="s">
        <v>276</v>
      </c>
      <c r="B991" s="644"/>
      <c r="C991" s="644"/>
      <c r="D991" s="644"/>
      <c r="E991" s="645"/>
      <c r="F991" s="620" t="s">
        <v>294</v>
      </c>
      <c r="G991" s="621"/>
      <c r="H991" s="621"/>
      <c r="I991" s="621"/>
      <c r="J991" s="676"/>
      <c r="K991" s="620" t="s">
        <v>272</v>
      </c>
      <c r="L991" s="621"/>
      <c r="M991" s="622"/>
    </row>
    <row r="992" spans="1:13" ht="18" customHeight="1">
      <c r="A992" s="643" t="s">
        <v>277</v>
      </c>
      <c r="B992" s="644"/>
      <c r="C992" s="644"/>
      <c r="D992" s="644"/>
      <c r="E992" s="645"/>
      <c r="F992" s="620" t="s">
        <v>272</v>
      </c>
      <c r="G992" s="621"/>
      <c r="H992" s="621"/>
      <c r="I992" s="621"/>
      <c r="J992" s="676"/>
      <c r="K992" s="620" t="s">
        <v>272</v>
      </c>
      <c r="L992" s="621"/>
      <c r="M992" s="622"/>
    </row>
    <row r="993" spans="1:13" ht="18" customHeight="1">
      <c r="A993" s="613" t="s">
        <v>278</v>
      </c>
      <c r="B993" s="614"/>
      <c r="C993" s="614"/>
      <c r="D993" s="614"/>
      <c r="E993" s="614"/>
      <c r="F993" s="614"/>
      <c r="G993" s="614"/>
      <c r="H993" s="614"/>
      <c r="I993" s="614"/>
      <c r="J993" s="614"/>
      <c r="K993" s="614"/>
      <c r="L993" s="614"/>
      <c r="M993" s="615"/>
    </row>
    <row r="994" spans="1:13" ht="18" customHeight="1">
      <c r="A994" s="613" t="s">
        <v>268</v>
      </c>
      <c r="B994" s="614"/>
      <c r="C994" s="614"/>
      <c r="D994" s="614"/>
      <c r="E994" s="614"/>
      <c r="F994" s="614" t="s">
        <v>269</v>
      </c>
      <c r="G994" s="614"/>
      <c r="H994" s="614"/>
      <c r="I994" s="614"/>
      <c r="J994" s="614"/>
      <c r="K994" s="614" t="s">
        <v>270</v>
      </c>
      <c r="L994" s="614"/>
      <c r="M994" s="615"/>
    </row>
    <row r="995" spans="1:13" ht="18" customHeight="1">
      <c r="A995" s="616" t="s">
        <v>279</v>
      </c>
      <c r="B995" s="617"/>
      <c r="C995" s="617"/>
      <c r="D995" s="617"/>
      <c r="E995" s="617"/>
      <c r="F995" s="617"/>
      <c r="G995" s="618" t="s">
        <v>467</v>
      </c>
      <c r="H995" s="618"/>
      <c r="I995" s="618"/>
      <c r="J995" s="618"/>
      <c r="K995" s="618"/>
      <c r="L995" s="618"/>
      <c r="M995" s="619"/>
    </row>
    <row r="996" spans="1:13" ht="18" customHeight="1">
      <c r="A996" s="117" t="s">
        <v>280</v>
      </c>
      <c r="B996" s="620" t="s">
        <v>444</v>
      </c>
      <c r="C996" s="621"/>
      <c r="D996" s="621"/>
      <c r="E996" s="621"/>
      <c r="F996" s="621"/>
      <c r="G996" s="621"/>
      <c r="H996" s="621"/>
      <c r="I996" s="621"/>
      <c r="J996" s="621"/>
      <c r="K996" s="621"/>
      <c r="L996" s="621"/>
      <c r="M996" s="622"/>
    </row>
    <row r="997" spans="1:13" ht="18" customHeight="1">
      <c r="A997" s="117" t="s">
        <v>226</v>
      </c>
      <c r="B997" s="620" t="s">
        <v>438</v>
      </c>
      <c r="C997" s="621"/>
      <c r="D997" s="621"/>
      <c r="E997" s="621"/>
      <c r="F997" s="621"/>
      <c r="G997" s="621"/>
      <c r="H997" s="621"/>
      <c r="I997" s="621"/>
      <c r="J997" s="621"/>
      <c r="K997" s="621"/>
      <c r="L997" s="621"/>
      <c r="M997" s="622"/>
    </row>
    <row r="998" spans="1:13" ht="18" customHeight="1">
      <c r="A998" s="623" t="s">
        <v>443</v>
      </c>
      <c r="B998" s="624"/>
      <c r="C998" s="625"/>
      <c r="D998" s="632"/>
      <c r="E998" s="632"/>
      <c r="F998" s="632"/>
      <c r="G998" s="632"/>
      <c r="H998" s="632"/>
      <c r="I998" s="632"/>
      <c r="J998" s="614" t="s">
        <v>281</v>
      </c>
      <c r="K998" s="614"/>
      <c r="L998" s="614"/>
      <c r="M998" s="615"/>
    </row>
    <row r="999" spans="1:13" ht="18" customHeight="1">
      <c r="A999" s="626"/>
      <c r="B999" s="627"/>
      <c r="C999" s="628"/>
      <c r="D999" s="632"/>
      <c r="E999" s="632"/>
      <c r="F999" s="632"/>
      <c r="G999" s="632"/>
      <c r="H999" s="632"/>
      <c r="I999" s="632"/>
      <c r="J999" s="614"/>
      <c r="K999" s="614"/>
      <c r="L999" s="614"/>
      <c r="M999" s="615"/>
    </row>
    <row r="1000" spans="1:13" ht="18" customHeight="1">
      <c r="A1000" s="626"/>
      <c r="B1000" s="627"/>
      <c r="C1000" s="628"/>
      <c r="D1000" s="632"/>
      <c r="E1000" s="632"/>
      <c r="F1000" s="632"/>
      <c r="G1000" s="632"/>
      <c r="H1000" s="632"/>
      <c r="I1000" s="632"/>
      <c r="J1000" s="614"/>
      <c r="K1000" s="614"/>
      <c r="L1000" s="614"/>
      <c r="M1000" s="615"/>
    </row>
    <row r="1001" spans="1:13" ht="18" customHeight="1">
      <c r="A1001" s="629"/>
      <c r="B1001" s="630"/>
      <c r="C1001" s="631"/>
      <c r="D1001" s="632"/>
      <c r="E1001" s="632"/>
      <c r="F1001" s="632"/>
      <c r="G1001" s="632"/>
      <c r="H1001" s="632"/>
      <c r="I1001" s="632"/>
      <c r="J1001" s="614"/>
      <c r="K1001" s="614"/>
      <c r="L1001" s="614"/>
      <c r="M1001" s="615"/>
    </row>
    <row r="1002" spans="1:13" ht="18" customHeight="1">
      <c r="A1002" s="633" t="s">
        <v>282</v>
      </c>
      <c r="B1002" s="634"/>
      <c r="C1002" s="634"/>
      <c r="D1002" s="634"/>
      <c r="E1002" s="634"/>
      <c r="F1002" s="634"/>
      <c r="G1002" s="634"/>
      <c r="H1002" s="635" t="s">
        <v>283</v>
      </c>
      <c r="I1002" s="636"/>
      <c r="J1002" s="636"/>
      <c r="K1002" s="636"/>
      <c r="L1002" s="636"/>
      <c r="M1002" s="637"/>
    </row>
    <row r="1003" spans="1:13" ht="18" customHeight="1">
      <c r="A1003" s="133" t="s">
        <v>284</v>
      </c>
      <c r="B1003" s="634" t="s">
        <v>130</v>
      </c>
      <c r="C1003" s="634"/>
      <c r="D1003" s="134" t="s">
        <v>284</v>
      </c>
      <c r="E1003" s="135"/>
      <c r="F1003" s="634" t="s">
        <v>130</v>
      </c>
      <c r="G1003" s="634"/>
      <c r="H1003" s="136"/>
      <c r="I1003" s="136"/>
      <c r="J1003" s="137" t="s">
        <v>285</v>
      </c>
      <c r="K1003" s="136"/>
      <c r="L1003" s="137" t="s">
        <v>130</v>
      </c>
      <c r="M1003" s="138"/>
    </row>
    <row r="1004" spans="1:13" ht="18" customHeight="1">
      <c r="A1004" s="139" t="s">
        <v>286</v>
      </c>
      <c r="B1004" s="609" t="s">
        <v>287</v>
      </c>
      <c r="C1004" s="609"/>
      <c r="D1004" s="609" t="s">
        <v>288</v>
      </c>
      <c r="E1004" s="609"/>
      <c r="F1004" s="609" t="s">
        <v>289</v>
      </c>
      <c r="G1004" s="609"/>
      <c r="H1004" s="136"/>
      <c r="I1004" s="136"/>
      <c r="J1004" s="610">
        <v>3</v>
      </c>
      <c r="K1004" s="611"/>
      <c r="L1004" s="135" t="s">
        <v>272</v>
      </c>
      <c r="M1004" s="138"/>
    </row>
    <row r="1005" spans="1:13" ht="18" customHeight="1">
      <c r="A1005" s="139" t="s">
        <v>290</v>
      </c>
      <c r="B1005" s="609" t="s">
        <v>291</v>
      </c>
      <c r="C1005" s="609"/>
      <c r="D1005" s="609" t="s">
        <v>292</v>
      </c>
      <c r="E1005" s="609"/>
      <c r="F1005" s="609" t="s">
        <v>293</v>
      </c>
      <c r="G1005" s="609"/>
      <c r="H1005" s="136"/>
      <c r="I1005" s="136"/>
      <c r="J1005" s="610">
        <v>2</v>
      </c>
      <c r="K1005" s="611"/>
      <c r="L1005" s="135" t="s">
        <v>294</v>
      </c>
      <c r="M1005" s="138"/>
    </row>
    <row r="1006" spans="1:13" ht="18" customHeight="1">
      <c r="A1006" s="139" t="s">
        <v>295</v>
      </c>
      <c r="B1006" s="609" t="s">
        <v>296</v>
      </c>
      <c r="C1006" s="609"/>
      <c r="D1006" s="609" t="s">
        <v>297</v>
      </c>
      <c r="E1006" s="609"/>
      <c r="F1006" s="609" t="s">
        <v>298</v>
      </c>
      <c r="G1006" s="609"/>
      <c r="H1006" s="136"/>
      <c r="I1006" s="136"/>
      <c r="J1006" s="610">
        <v>1</v>
      </c>
      <c r="K1006" s="611"/>
      <c r="L1006" s="135" t="s">
        <v>299</v>
      </c>
      <c r="M1006" s="138"/>
    </row>
    <row r="1007" spans="1:13" ht="18" customHeight="1" thickBot="1">
      <c r="A1007" s="140" t="s">
        <v>300</v>
      </c>
      <c r="B1007" s="612" t="s">
        <v>301</v>
      </c>
      <c r="C1007" s="612"/>
      <c r="D1007" s="612" t="s">
        <v>302</v>
      </c>
      <c r="E1007" s="612"/>
      <c r="F1007" s="612" t="s">
        <v>303</v>
      </c>
      <c r="G1007" s="612"/>
      <c r="H1007" s="141"/>
      <c r="I1007" s="141"/>
      <c r="J1007" s="141"/>
      <c r="K1007" s="141"/>
      <c r="L1007" s="141"/>
      <c r="M1007" s="142"/>
    </row>
    <row r="1008" spans="1:13" ht="18" customHeight="1" thickBot="1"/>
    <row r="1009" spans="1:13" ht="18" customHeight="1">
      <c r="A1009" s="105"/>
      <c r="B1009" s="705"/>
      <c r="C1009" s="705"/>
      <c r="D1009" s="705"/>
      <c r="E1009" s="705"/>
      <c r="F1009" s="705"/>
      <c r="G1009" s="705"/>
      <c r="H1009" s="705"/>
      <c r="I1009" s="706"/>
      <c r="J1009" s="707"/>
      <c r="K1009" s="705"/>
      <c r="L1009" s="705"/>
      <c r="M1009" s="708"/>
    </row>
    <row r="1010" spans="1:13" ht="18" customHeight="1">
      <c r="A1010" s="703"/>
      <c r="B1010" s="703"/>
      <c r="C1010" s="703"/>
      <c r="D1010" s="703"/>
      <c r="E1010" s="703"/>
      <c r="F1010" s="703"/>
      <c r="G1010" s="703"/>
      <c r="H1010" s="703"/>
      <c r="I1010" s="703"/>
      <c r="J1010" s="703"/>
      <c r="K1010" s="703"/>
      <c r="L1010" s="703"/>
      <c r="M1010" s="703"/>
    </row>
    <row r="1011" spans="1:13" ht="18" customHeight="1">
      <c r="A1011" s="333"/>
      <c r="B1011" s="704"/>
      <c r="C1011" s="704"/>
      <c r="D1011" s="704"/>
      <c r="E1011" s="704"/>
      <c r="F1011" s="334"/>
      <c r="G1011" s="334"/>
      <c r="H1011" s="704"/>
      <c r="I1011" s="704"/>
      <c r="J1011" s="704"/>
      <c r="K1011" s="335"/>
      <c r="L1011" s="336"/>
      <c r="M1011" s="336"/>
    </row>
    <row r="1012" spans="1:13" ht="18" customHeight="1">
      <c r="A1012" s="704"/>
      <c r="B1012" s="704"/>
      <c r="C1012" s="704"/>
      <c r="D1012" s="704"/>
      <c r="E1012" s="704"/>
      <c r="F1012" s="704"/>
      <c r="G1012" s="704"/>
      <c r="H1012" s="704"/>
      <c r="I1012" s="704"/>
      <c r="J1012" s="704"/>
      <c r="K1012" s="704"/>
      <c r="L1012" s="704"/>
      <c r="M1012" s="704"/>
    </row>
    <row r="1013" spans="1:13" ht="18" customHeight="1">
      <c r="A1013" s="627"/>
      <c r="B1013" s="627"/>
      <c r="C1013" s="627"/>
      <c r="D1013" s="627"/>
      <c r="E1013" s="627"/>
      <c r="F1013" s="627"/>
      <c r="G1013" s="627"/>
      <c r="H1013" s="627"/>
      <c r="I1013" s="627"/>
      <c r="J1013" s="627"/>
      <c r="K1013" s="627"/>
      <c r="L1013" s="627"/>
      <c r="M1013" s="627"/>
    </row>
    <row r="1014" spans="1:13" ht="18" customHeight="1">
      <c r="A1014" s="712"/>
      <c r="B1014" s="712"/>
      <c r="C1014" s="715"/>
      <c r="D1014" s="714"/>
      <c r="E1014" s="714"/>
      <c r="F1014" s="714"/>
      <c r="G1014" s="714"/>
      <c r="H1014" s="337"/>
      <c r="I1014" s="337"/>
      <c r="J1014" s="714"/>
      <c r="K1014" s="714"/>
      <c r="L1014" s="714"/>
      <c r="M1014" s="714"/>
    </row>
    <row r="1015" spans="1:13" ht="18" customHeight="1">
      <c r="A1015" s="712"/>
      <c r="B1015" s="712"/>
      <c r="C1015" s="715"/>
      <c r="D1015" s="714"/>
      <c r="E1015" s="714"/>
      <c r="F1015" s="714"/>
      <c r="G1015" s="714"/>
      <c r="H1015" s="337"/>
      <c r="I1015" s="337"/>
      <c r="J1015" s="716"/>
      <c r="K1015" s="716"/>
      <c r="L1015" s="716"/>
      <c r="M1015" s="716"/>
    </row>
    <row r="1016" spans="1:13" ht="18" customHeight="1">
      <c r="A1016" s="712"/>
      <c r="B1016" s="712"/>
      <c r="C1016" s="713"/>
      <c r="D1016" s="714"/>
      <c r="E1016" s="714"/>
      <c r="F1016" s="714"/>
      <c r="G1016" s="714"/>
      <c r="H1016" s="337"/>
      <c r="I1016" s="337"/>
      <c r="J1016" s="714"/>
      <c r="K1016" s="714"/>
      <c r="L1016" s="714"/>
      <c r="M1016" s="714"/>
    </row>
    <row r="1017" spans="1:13" ht="18" customHeight="1">
      <c r="A1017" s="712"/>
      <c r="B1017" s="712"/>
      <c r="C1017" s="711"/>
      <c r="D1017" s="711"/>
      <c r="E1017" s="711"/>
      <c r="F1017" s="711"/>
      <c r="G1017" s="711"/>
      <c r="H1017" s="627"/>
      <c r="I1017" s="627"/>
      <c r="J1017" s="714"/>
      <c r="K1017" s="714"/>
      <c r="L1017" s="714"/>
      <c r="M1017" s="714"/>
    </row>
    <row r="1018" spans="1:13" ht="18" customHeight="1">
      <c r="A1018" s="704"/>
      <c r="B1018" s="704"/>
      <c r="C1018" s="704"/>
      <c r="D1018" s="704"/>
      <c r="E1018" s="704"/>
      <c r="F1018" s="704"/>
      <c r="G1018" s="704"/>
      <c r="H1018" s="704"/>
      <c r="I1018" s="704"/>
      <c r="J1018" s="704"/>
      <c r="K1018" s="704"/>
      <c r="L1018" s="704"/>
      <c r="M1018" s="704"/>
    </row>
    <row r="1019" spans="1:13" ht="18" customHeight="1">
      <c r="A1019" s="709"/>
      <c r="B1019" s="704"/>
      <c r="C1019" s="704"/>
      <c r="D1019" s="704"/>
      <c r="E1019" s="704"/>
      <c r="F1019" s="704"/>
      <c r="G1019" s="704"/>
      <c r="H1019" s="704"/>
      <c r="I1019" s="704"/>
      <c r="J1019" s="704"/>
      <c r="K1019" s="704"/>
      <c r="L1019" s="704"/>
      <c r="M1019" s="704"/>
    </row>
    <row r="1020" spans="1:13" ht="18" customHeight="1">
      <c r="A1020" s="709"/>
      <c r="B1020" s="338"/>
      <c r="C1020" s="338"/>
      <c r="D1020" s="338"/>
      <c r="E1020" s="338"/>
      <c r="F1020" s="338"/>
      <c r="G1020" s="339"/>
      <c r="H1020" s="338"/>
      <c r="I1020" s="338"/>
      <c r="J1020" s="338"/>
      <c r="K1020" s="338"/>
      <c r="L1020" s="338"/>
      <c r="M1020" s="339"/>
    </row>
    <row r="1021" spans="1:13" ht="18" customHeight="1">
      <c r="A1021" s="336"/>
      <c r="B1021" s="340"/>
      <c r="C1021" s="341"/>
      <c r="D1021" s="341"/>
      <c r="E1021" s="340"/>
      <c r="F1021" s="342"/>
      <c r="G1021" s="341"/>
      <c r="H1021" s="341"/>
      <c r="I1021" s="341"/>
      <c r="J1021" s="341"/>
      <c r="K1021" s="343"/>
      <c r="L1021" s="342"/>
      <c r="M1021" s="341"/>
    </row>
    <row r="1022" spans="1:13" ht="18" customHeight="1">
      <c r="A1022" s="336"/>
      <c r="B1022" s="344"/>
      <c r="C1022" s="341"/>
      <c r="D1022" s="341"/>
      <c r="E1022" s="341"/>
      <c r="F1022" s="342"/>
      <c r="G1022" s="341"/>
      <c r="H1022" s="341"/>
      <c r="I1022" s="341"/>
      <c r="J1022" s="341"/>
      <c r="K1022" s="341"/>
      <c r="L1022" s="342"/>
      <c r="M1022" s="341"/>
    </row>
    <row r="1023" spans="1:13" ht="18" customHeight="1">
      <c r="A1023" s="336"/>
      <c r="B1023" s="341"/>
      <c r="C1023" s="341"/>
      <c r="D1023" s="341"/>
      <c r="E1023" s="341"/>
      <c r="F1023" s="345"/>
      <c r="G1023" s="341"/>
      <c r="H1023" s="341"/>
      <c r="I1023" s="341"/>
      <c r="J1023" s="341"/>
      <c r="K1023" s="346"/>
      <c r="L1023" s="345"/>
      <c r="M1023" s="341"/>
    </row>
    <row r="1024" spans="1:13" ht="18" customHeight="1">
      <c r="A1024" s="336"/>
      <c r="B1024" s="341"/>
      <c r="C1024" s="341"/>
      <c r="D1024" s="341"/>
      <c r="E1024" s="341"/>
      <c r="F1024" s="345"/>
      <c r="G1024" s="341"/>
      <c r="H1024" s="347"/>
      <c r="I1024" s="343"/>
      <c r="J1024" s="343"/>
      <c r="K1024" s="346"/>
      <c r="L1024" s="345"/>
      <c r="M1024" s="341"/>
    </row>
    <row r="1025" spans="1:13" ht="18" customHeight="1">
      <c r="A1025" s="336"/>
      <c r="B1025" s="341"/>
      <c r="C1025" s="341"/>
      <c r="D1025" s="341"/>
      <c r="E1025" s="341"/>
      <c r="F1025" s="342"/>
      <c r="G1025" s="341"/>
      <c r="H1025" s="347"/>
      <c r="I1025" s="341"/>
      <c r="J1025" s="341"/>
      <c r="K1025" s="348"/>
      <c r="L1025" s="342"/>
      <c r="M1025" s="341"/>
    </row>
    <row r="1026" spans="1:13" ht="18" customHeight="1">
      <c r="A1026" s="336"/>
      <c r="B1026" s="341"/>
      <c r="C1026" s="341"/>
      <c r="D1026" s="341"/>
      <c r="E1026" s="349"/>
      <c r="F1026" s="348"/>
      <c r="G1026" s="341"/>
      <c r="H1026" s="341"/>
      <c r="I1026" s="341"/>
      <c r="J1026" s="341"/>
      <c r="K1026" s="341"/>
      <c r="L1026" s="341"/>
      <c r="M1026" s="341"/>
    </row>
    <row r="1027" spans="1:13" ht="18" customHeight="1">
      <c r="A1027" s="336"/>
      <c r="B1027" s="341"/>
      <c r="C1027" s="341"/>
      <c r="D1027" s="341"/>
      <c r="E1027" s="350"/>
      <c r="F1027" s="341"/>
      <c r="G1027" s="341"/>
      <c r="H1027" s="341"/>
      <c r="I1027" s="341"/>
      <c r="J1027" s="341"/>
      <c r="K1027" s="350"/>
      <c r="L1027" s="341"/>
      <c r="M1027" s="341"/>
    </row>
    <row r="1028" spans="1:13" ht="18" customHeight="1">
      <c r="A1028" s="336"/>
      <c r="B1028" s="341"/>
      <c r="C1028" s="341"/>
      <c r="D1028" s="341"/>
      <c r="E1028" s="341"/>
      <c r="F1028" s="341"/>
      <c r="G1028" s="341"/>
      <c r="H1028" s="341"/>
      <c r="I1028" s="341"/>
      <c r="J1028" s="341"/>
      <c r="K1028" s="341"/>
      <c r="L1028" s="341"/>
      <c r="M1028" s="341"/>
    </row>
    <row r="1029" spans="1:13" ht="18" customHeight="1">
      <c r="A1029" s="336"/>
      <c r="B1029" s="336"/>
      <c r="C1029" s="351"/>
      <c r="D1029" s="352"/>
      <c r="E1029" s="352"/>
      <c r="F1029" s="351"/>
      <c r="G1029" s="352"/>
      <c r="H1029" s="352"/>
      <c r="I1029" s="353"/>
      <c r="J1029" s="710"/>
      <c r="K1029" s="710"/>
      <c r="L1029" s="711"/>
      <c r="M1029" s="711"/>
    </row>
    <row r="1030" spans="1:13" ht="18" customHeight="1">
      <c r="A1030" s="354"/>
      <c r="B1030" s="336"/>
      <c r="C1030" s="351"/>
      <c r="D1030" s="352"/>
      <c r="E1030" s="352"/>
      <c r="F1030" s="351"/>
      <c r="G1030" s="355"/>
      <c r="H1030" s="355"/>
      <c r="I1030" s="356"/>
      <c r="J1030" s="710"/>
      <c r="K1030" s="710"/>
      <c r="L1030" s="711"/>
      <c r="M1030" s="711"/>
    </row>
    <row r="1031" spans="1:13" ht="18" customHeight="1">
      <c r="A1031" s="357"/>
      <c r="B1031" s="357"/>
      <c r="C1031" s="357"/>
      <c r="D1031" s="717"/>
      <c r="E1031" s="717"/>
      <c r="F1031" s="357"/>
      <c r="G1031" s="357"/>
      <c r="H1031" s="357"/>
      <c r="I1031" s="357"/>
      <c r="J1031" s="357"/>
      <c r="K1031" s="357"/>
      <c r="L1031" s="717"/>
      <c r="M1031" s="717"/>
    </row>
    <row r="1032" spans="1:13" ht="18" customHeight="1">
      <c r="A1032" s="714"/>
      <c r="B1032" s="714"/>
      <c r="C1032" s="714"/>
      <c r="D1032" s="714"/>
      <c r="E1032" s="714"/>
      <c r="F1032" s="714"/>
      <c r="G1032" s="714"/>
      <c r="H1032" s="714"/>
      <c r="I1032" s="714"/>
      <c r="J1032" s="714"/>
      <c r="K1032" s="714"/>
      <c r="L1032" s="714"/>
      <c r="M1032" s="714"/>
    </row>
    <row r="1033" spans="1:13" ht="18" customHeight="1">
      <c r="A1033" s="704"/>
      <c r="B1033" s="704"/>
      <c r="C1033" s="704"/>
      <c r="D1033" s="704"/>
      <c r="E1033" s="704"/>
      <c r="F1033" s="704"/>
      <c r="G1033" s="704"/>
      <c r="H1033" s="704"/>
      <c r="I1033" s="704"/>
      <c r="J1033" s="704"/>
      <c r="K1033" s="704"/>
      <c r="L1033" s="704"/>
      <c r="M1033" s="704"/>
    </row>
    <row r="1034" spans="1:13" ht="18" customHeight="1">
      <c r="A1034" s="704"/>
      <c r="B1034" s="704"/>
      <c r="C1034" s="704"/>
      <c r="D1034" s="704"/>
      <c r="E1034" s="704"/>
      <c r="F1034" s="704"/>
      <c r="G1034" s="704"/>
      <c r="H1034" s="704"/>
      <c r="I1034" s="704"/>
      <c r="J1034" s="704"/>
      <c r="K1034" s="704"/>
      <c r="L1034" s="704"/>
      <c r="M1034" s="704"/>
    </row>
    <row r="1035" spans="1:13" ht="18" customHeight="1">
      <c r="A1035" s="627"/>
      <c r="B1035" s="627"/>
      <c r="C1035" s="627"/>
      <c r="D1035" s="627"/>
      <c r="E1035" s="627"/>
      <c r="F1035" s="711"/>
      <c r="G1035" s="711"/>
      <c r="H1035" s="711"/>
      <c r="I1035" s="711"/>
      <c r="J1035" s="711"/>
      <c r="K1035" s="711"/>
      <c r="L1035" s="711"/>
      <c r="M1035" s="711"/>
    </row>
    <row r="1036" spans="1:13" ht="18" customHeight="1">
      <c r="A1036" s="704"/>
      <c r="B1036" s="704"/>
      <c r="C1036" s="704"/>
      <c r="D1036" s="704"/>
      <c r="E1036" s="704"/>
      <c r="F1036" s="704"/>
      <c r="G1036" s="704"/>
      <c r="H1036" s="704"/>
      <c r="I1036" s="704"/>
      <c r="J1036" s="704"/>
      <c r="K1036" s="704"/>
      <c r="L1036" s="704"/>
      <c r="M1036" s="704"/>
    </row>
    <row r="1037" spans="1:13" ht="18" customHeight="1">
      <c r="A1037" s="704"/>
      <c r="B1037" s="704"/>
      <c r="C1037" s="704"/>
      <c r="D1037" s="704"/>
      <c r="E1037" s="704"/>
      <c r="F1037" s="704"/>
      <c r="G1037" s="704"/>
      <c r="H1037" s="704"/>
      <c r="I1037" s="704"/>
      <c r="J1037" s="704"/>
      <c r="K1037" s="704"/>
      <c r="L1037" s="704"/>
      <c r="M1037" s="704"/>
    </row>
    <row r="1038" spans="1:13" ht="18" customHeight="1">
      <c r="A1038" s="712"/>
      <c r="B1038" s="712"/>
      <c r="C1038" s="712"/>
      <c r="D1038" s="712"/>
      <c r="E1038" s="712"/>
      <c r="F1038" s="704"/>
      <c r="G1038" s="704"/>
      <c r="H1038" s="704"/>
      <c r="I1038" s="704"/>
      <c r="J1038" s="704"/>
      <c r="K1038" s="704"/>
      <c r="L1038" s="704"/>
      <c r="M1038" s="704"/>
    </row>
    <row r="1039" spans="1:13" ht="18" customHeight="1">
      <c r="A1039" s="712"/>
      <c r="B1039" s="712"/>
      <c r="C1039" s="712"/>
      <c r="D1039" s="712"/>
      <c r="E1039" s="712"/>
      <c r="F1039" s="711"/>
      <c r="G1039" s="711"/>
      <c r="H1039" s="711"/>
      <c r="I1039" s="711"/>
      <c r="J1039" s="711"/>
      <c r="K1039" s="711"/>
      <c r="L1039" s="711"/>
      <c r="M1039" s="711"/>
    </row>
    <row r="1040" spans="1:13" ht="18" customHeight="1">
      <c r="A1040" s="627"/>
      <c r="B1040" s="627"/>
      <c r="C1040" s="627"/>
      <c r="D1040" s="627"/>
      <c r="E1040" s="627"/>
      <c r="F1040" s="711"/>
      <c r="G1040" s="711"/>
      <c r="H1040" s="711"/>
      <c r="I1040" s="711"/>
      <c r="J1040" s="711"/>
      <c r="K1040" s="711"/>
      <c r="L1040" s="711"/>
      <c r="M1040" s="711"/>
    </row>
    <row r="1041" spans="1:13" ht="18" customHeight="1">
      <c r="A1041" s="627"/>
      <c r="B1041" s="627"/>
      <c r="C1041" s="627"/>
      <c r="D1041" s="627"/>
      <c r="E1041" s="627"/>
      <c r="F1041" s="711"/>
      <c r="G1041" s="711"/>
      <c r="H1041" s="711"/>
      <c r="I1041" s="711"/>
      <c r="J1041" s="711"/>
      <c r="K1041" s="711"/>
      <c r="L1041" s="711"/>
      <c r="M1041" s="711"/>
    </row>
    <row r="1042" spans="1:13" ht="18" customHeight="1">
      <c r="A1042" s="704"/>
      <c r="B1042" s="704"/>
      <c r="C1042" s="704"/>
      <c r="D1042" s="704"/>
      <c r="E1042" s="704"/>
      <c r="F1042" s="704"/>
      <c r="G1042" s="704"/>
      <c r="H1042" s="704"/>
      <c r="I1042" s="704"/>
      <c r="J1042" s="704"/>
      <c r="K1042" s="704"/>
      <c r="L1042" s="704"/>
      <c r="M1042" s="704"/>
    </row>
    <row r="1043" spans="1:13" ht="18" customHeight="1">
      <c r="A1043" s="704"/>
      <c r="B1043" s="704"/>
      <c r="C1043" s="704"/>
      <c r="D1043" s="704"/>
      <c r="E1043" s="704"/>
      <c r="F1043" s="704"/>
      <c r="G1043" s="704"/>
      <c r="H1043" s="704"/>
      <c r="I1043" s="704"/>
      <c r="J1043" s="704"/>
      <c r="K1043" s="704"/>
      <c r="L1043" s="704"/>
      <c r="M1043" s="704"/>
    </row>
    <row r="1044" spans="1:13" ht="18" customHeight="1">
      <c r="A1044" s="627"/>
      <c r="B1044" s="627"/>
      <c r="C1044" s="627"/>
      <c r="D1044" s="627"/>
      <c r="E1044" s="627"/>
      <c r="F1044" s="627"/>
      <c r="G1044" s="711"/>
      <c r="H1044" s="711"/>
      <c r="I1044" s="711"/>
      <c r="J1044" s="711"/>
      <c r="K1044" s="711"/>
      <c r="L1044" s="711"/>
      <c r="M1044" s="711"/>
    </row>
    <row r="1045" spans="1:13" ht="18" customHeight="1">
      <c r="A1045" s="336"/>
      <c r="B1045" s="711"/>
      <c r="C1045" s="711"/>
      <c r="D1045" s="711"/>
      <c r="E1045" s="711"/>
      <c r="F1045" s="711"/>
      <c r="G1045" s="711"/>
      <c r="H1045" s="711"/>
      <c r="I1045" s="711"/>
      <c r="J1045" s="711"/>
      <c r="K1045" s="711"/>
      <c r="L1045" s="711"/>
      <c r="M1045" s="711"/>
    </row>
    <row r="1046" spans="1:13" ht="18" customHeight="1">
      <c r="A1046" s="336"/>
      <c r="B1046" s="718"/>
      <c r="C1046" s="718"/>
      <c r="D1046" s="718"/>
      <c r="E1046" s="718"/>
      <c r="F1046" s="718"/>
      <c r="G1046" s="718"/>
      <c r="H1046" s="718"/>
      <c r="I1046" s="718"/>
      <c r="J1046" s="718"/>
      <c r="K1046" s="718"/>
      <c r="L1046" s="718"/>
      <c r="M1046" s="718"/>
    </row>
    <row r="1047" spans="1:13" ht="18" customHeight="1">
      <c r="A1047" s="704"/>
      <c r="B1047" s="704"/>
      <c r="C1047" s="704"/>
      <c r="D1047" s="711"/>
      <c r="E1047" s="711"/>
      <c r="F1047" s="711"/>
      <c r="G1047" s="711"/>
      <c r="H1047" s="711"/>
      <c r="I1047" s="711"/>
      <c r="J1047" s="704"/>
      <c r="K1047" s="704"/>
      <c r="L1047" s="704"/>
      <c r="M1047" s="704"/>
    </row>
    <row r="1048" spans="1:13" ht="18" customHeight="1">
      <c r="A1048" s="704"/>
      <c r="B1048" s="704"/>
      <c r="C1048" s="704"/>
      <c r="D1048" s="711"/>
      <c r="E1048" s="711"/>
      <c r="F1048" s="711"/>
      <c r="G1048" s="711"/>
      <c r="H1048" s="711"/>
      <c r="I1048" s="711"/>
      <c r="J1048" s="704"/>
      <c r="K1048" s="704"/>
      <c r="L1048" s="704"/>
      <c r="M1048" s="704"/>
    </row>
    <row r="1049" spans="1:13" ht="18" customHeight="1">
      <c r="A1049" s="704"/>
      <c r="B1049" s="704"/>
      <c r="C1049" s="704"/>
      <c r="D1049" s="711"/>
      <c r="E1049" s="711"/>
      <c r="F1049" s="711"/>
      <c r="G1049" s="711"/>
      <c r="H1049" s="711"/>
      <c r="I1049" s="711"/>
      <c r="J1049" s="704"/>
      <c r="K1049" s="704"/>
      <c r="L1049" s="704"/>
      <c r="M1049" s="704"/>
    </row>
    <row r="1050" spans="1:13" ht="18" customHeight="1">
      <c r="A1050" s="704"/>
      <c r="B1050" s="704"/>
      <c r="C1050" s="704"/>
      <c r="D1050" s="711"/>
      <c r="E1050" s="711"/>
      <c r="F1050" s="711"/>
      <c r="G1050" s="711"/>
      <c r="H1050" s="711"/>
      <c r="I1050" s="711"/>
      <c r="J1050" s="704"/>
      <c r="K1050" s="704"/>
      <c r="L1050" s="704"/>
      <c r="M1050" s="704"/>
    </row>
    <row r="1051" spans="1:13" ht="18" customHeight="1">
      <c r="A1051" s="720"/>
      <c r="B1051" s="720"/>
      <c r="C1051" s="720"/>
      <c r="D1051" s="720"/>
      <c r="E1051" s="720"/>
      <c r="F1051" s="720"/>
      <c r="G1051" s="720"/>
      <c r="H1051" s="720"/>
      <c r="I1051" s="720"/>
      <c r="J1051" s="720"/>
      <c r="K1051" s="720"/>
      <c r="L1051" s="720"/>
      <c r="M1051" s="720"/>
    </row>
    <row r="1052" spans="1:13" ht="18" customHeight="1">
      <c r="A1052" s="358"/>
      <c r="B1052" s="720"/>
      <c r="C1052" s="720"/>
      <c r="D1052" s="359"/>
      <c r="E1052" s="360"/>
      <c r="F1052" s="720"/>
      <c r="G1052" s="720"/>
      <c r="H1052" s="361"/>
      <c r="I1052" s="361"/>
      <c r="J1052" s="359"/>
      <c r="K1052" s="361"/>
      <c r="L1052" s="359"/>
      <c r="M1052" s="361"/>
    </row>
    <row r="1053" spans="1:13" ht="18" customHeight="1">
      <c r="A1053" s="360"/>
      <c r="B1053" s="719"/>
      <c r="C1053" s="719"/>
      <c r="D1053" s="719"/>
      <c r="E1053" s="719"/>
      <c r="F1053" s="719"/>
      <c r="G1053" s="719"/>
      <c r="H1053" s="361"/>
      <c r="I1053" s="361"/>
      <c r="J1053" s="719"/>
      <c r="K1053" s="719"/>
      <c r="L1053" s="360"/>
      <c r="M1053" s="361"/>
    </row>
    <row r="1054" spans="1:13" ht="18" customHeight="1">
      <c r="A1054" s="360"/>
      <c r="B1054" s="719"/>
      <c r="C1054" s="719"/>
      <c r="D1054" s="719"/>
      <c r="E1054" s="719"/>
      <c r="F1054" s="719"/>
      <c r="G1054" s="719"/>
      <c r="H1054" s="361"/>
      <c r="I1054" s="361"/>
      <c r="J1054" s="719"/>
      <c r="K1054" s="719"/>
      <c r="L1054" s="360"/>
      <c r="M1054" s="361"/>
    </row>
    <row r="1055" spans="1:13" ht="18" customHeight="1">
      <c r="A1055" s="360"/>
      <c r="B1055" s="719"/>
      <c r="C1055" s="719"/>
      <c r="D1055" s="719"/>
      <c r="E1055" s="719"/>
      <c r="F1055" s="719"/>
      <c r="G1055" s="719"/>
      <c r="H1055" s="361"/>
      <c r="I1055" s="361"/>
      <c r="J1055" s="719"/>
      <c r="K1055" s="719"/>
      <c r="L1055" s="360"/>
      <c r="M1055" s="361"/>
    </row>
    <row r="1056" spans="1:13" ht="18" customHeight="1">
      <c r="A1056" s="360"/>
      <c r="B1056" s="719"/>
      <c r="C1056" s="719"/>
      <c r="D1056" s="719"/>
      <c r="E1056" s="719"/>
      <c r="F1056" s="719"/>
      <c r="G1056" s="719"/>
      <c r="H1056" s="361"/>
      <c r="I1056" s="361"/>
      <c r="J1056" s="361"/>
      <c r="K1056" s="361"/>
      <c r="L1056" s="361"/>
      <c r="M1056" s="361"/>
    </row>
    <row r="1057" spans="1:13" ht="18" customHeight="1">
      <c r="A1057" s="362"/>
      <c r="B1057" s="362"/>
      <c r="C1057" s="362"/>
      <c r="D1057" s="362"/>
      <c r="E1057" s="362"/>
      <c r="F1057" s="362"/>
      <c r="G1057" s="362"/>
      <c r="H1057" s="362"/>
      <c r="I1057" s="362"/>
      <c r="J1057" s="362"/>
      <c r="K1057" s="362"/>
      <c r="L1057" s="362"/>
      <c r="M1057" s="362"/>
    </row>
    <row r="1058" spans="1:13" ht="18" customHeight="1">
      <c r="A1058" s="362"/>
      <c r="B1058" s="362"/>
      <c r="C1058" s="362"/>
      <c r="D1058" s="362"/>
      <c r="E1058" s="362"/>
      <c r="F1058" s="362"/>
      <c r="G1058" s="362"/>
      <c r="H1058" s="362"/>
      <c r="I1058" s="362"/>
      <c r="J1058" s="362"/>
      <c r="K1058" s="362"/>
      <c r="L1058" s="362"/>
      <c r="M1058" s="362"/>
    </row>
    <row r="1059" spans="1:13" ht="18" customHeight="1">
      <c r="A1059" s="362"/>
      <c r="B1059" s="362"/>
      <c r="C1059" s="362"/>
      <c r="D1059" s="362"/>
      <c r="E1059" s="362"/>
      <c r="F1059" s="362"/>
      <c r="G1059" s="362"/>
      <c r="H1059" s="362"/>
      <c r="I1059" s="362"/>
      <c r="J1059" s="362"/>
      <c r="K1059" s="362"/>
      <c r="L1059" s="362"/>
      <c r="M1059" s="362"/>
    </row>
    <row r="1060" spans="1:13" ht="18" customHeight="1">
      <c r="A1060" s="362"/>
      <c r="B1060" s="362"/>
      <c r="C1060" s="362"/>
      <c r="D1060" s="362"/>
      <c r="E1060" s="362"/>
      <c r="F1060" s="362"/>
      <c r="G1060" s="362"/>
      <c r="H1060" s="362"/>
      <c r="I1060" s="362"/>
      <c r="J1060" s="362"/>
      <c r="K1060" s="362"/>
      <c r="L1060" s="362"/>
      <c r="M1060" s="362"/>
    </row>
  </sheetData>
  <mergeCells count="1849">
    <mergeCell ref="J22:K22"/>
    <mergeCell ref="J70:K70"/>
    <mergeCell ref="J118:K118"/>
    <mergeCell ref="J166:K166"/>
    <mergeCell ref="J214:K214"/>
    <mergeCell ref="J262:K262"/>
    <mergeCell ref="J310:K310"/>
    <mergeCell ref="J358:K358"/>
    <mergeCell ref="J406:K406"/>
    <mergeCell ref="J454:K454"/>
    <mergeCell ref="J502:K502"/>
    <mergeCell ref="J550:K550"/>
    <mergeCell ref="J598:K598"/>
    <mergeCell ref="J646:K646"/>
    <mergeCell ref="J694:K694"/>
    <mergeCell ref="J742:K742"/>
    <mergeCell ref="J790:K790"/>
    <mergeCell ref="J789:K789"/>
    <mergeCell ref="A770:M770"/>
    <mergeCell ref="B771:E771"/>
    <mergeCell ref="H771:J771"/>
    <mergeCell ref="A772:M772"/>
    <mergeCell ref="A773:M773"/>
    <mergeCell ref="B767:C767"/>
    <mergeCell ref="D767:E767"/>
    <mergeCell ref="F767:G767"/>
    <mergeCell ref="B769:I769"/>
    <mergeCell ref="J769:M769"/>
    <mergeCell ref="B765:C765"/>
    <mergeCell ref="D765:E765"/>
    <mergeCell ref="F765:G765"/>
    <mergeCell ref="J765:K765"/>
    <mergeCell ref="B1056:C1056"/>
    <mergeCell ref="D1056:E1056"/>
    <mergeCell ref="F1056:G1056"/>
    <mergeCell ref="J55:M55"/>
    <mergeCell ref="J103:M103"/>
    <mergeCell ref="J151:M151"/>
    <mergeCell ref="J199:M199"/>
    <mergeCell ref="J247:M247"/>
    <mergeCell ref="J295:M295"/>
    <mergeCell ref="J343:M343"/>
    <mergeCell ref="J391:M391"/>
    <mergeCell ref="J439:M439"/>
    <mergeCell ref="J487:M487"/>
    <mergeCell ref="J535:M535"/>
    <mergeCell ref="J583:M583"/>
    <mergeCell ref="J631:M631"/>
    <mergeCell ref="B1054:C1054"/>
    <mergeCell ref="D1054:E1054"/>
    <mergeCell ref="F1054:G1054"/>
    <mergeCell ref="J1054:K1054"/>
    <mergeCell ref="B1055:C1055"/>
    <mergeCell ref="D1055:E1055"/>
    <mergeCell ref="F1055:G1055"/>
    <mergeCell ref="J1055:K1055"/>
    <mergeCell ref="A1051:G1051"/>
    <mergeCell ref="H1051:M1051"/>
    <mergeCell ref="B1052:C1052"/>
    <mergeCell ref="F1052:G1052"/>
    <mergeCell ref="B1053:C1053"/>
    <mergeCell ref="D1053:E1053"/>
    <mergeCell ref="F1053:G1053"/>
    <mergeCell ref="J1053:K1053"/>
    <mergeCell ref="A1044:F1044"/>
    <mergeCell ref="G1044:M1044"/>
    <mergeCell ref="B1045:M1045"/>
    <mergeCell ref="B1046:M1046"/>
    <mergeCell ref="A1047:C1050"/>
    <mergeCell ref="D1047:I1050"/>
    <mergeCell ref="J1047:M1050"/>
    <mergeCell ref="A1041:E1041"/>
    <mergeCell ref="F1041:J1041"/>
    <mergeCell ref="K1041:M1041"/>
    <mergeCell ref="A1042:M1042"/>
    <mergeCell ref="A1043:E1043"/>
    <mergeCell ref="F1043:J1043"/>
    <mergeCell ref="K1043:M1043"/>
    <mergeCell ref="A1039:E1039"/>
    <mergeCell ref="F1039:J1039"/>
    <mergeCell ref="K1039:M1039"/>
    <mergeCell ref="A1040:E1040"/>
    <mergeCell ref="F1040:J1040"/>
    <mergeCell ref="K1040:M1040"/>
    <mergeCell ref="A1036:M1036"/>
    <mergeCell ref="A1037:E1037"/>
    <mergeCell ref="F1037:J1037"/>
    <mergeCell ref="K1037:M1037"/>
    <mergeCell ref="A1038:E1038"/>
    <mergeCell ref="F1038:J1038"/>
    <mergeCell ref="K1038:M1038"/>
    <mergeCell ref="A1033:M1033"/>
    <mergeCell ref="A1034:E1034"/>
    <mergeCell ref="F1034:J1034"/>
    <mergeCell ref="K1034:M1034"/>
    <mergeCell ref="A1035:E1035"/>
    <mergeCell ref="F1035:J1035"/>
    <mergeCell ref="K1035:M1035"/>
    <mergeCell ref="J1030:K1030"/>
    <mergeCell ref="L1030:M1030"/>
    <mergeCell ref="D1031:E1031"/>
    <mergeCell ref="L1031:M1031"/>
    <mergeCell ref="A1032:M1032"/>
    <mergeCell ref="A1018:M1018"/>
    <mergeCell ref="A1019:A1020"/>
    <mergeCell ref="B1019:G1019"/>
    <mergeCell ref="H1019:M1019"/>
    <mergeCell ref="J1029:K1029"/>
    <mergeCell ref="L1029:M1029"/>
    <mergeCell ref="A1016:B1016"/>
    <mergeCell ref="C1016:G1016"/>
    <mergeCell ref="J1016:M1016"/>
    <mergeCell ref="A1017:B1017"/>
    <mergeCell ref="C1017:G1017"/>
    <mergeCell ref="H1017:I1017"/>
    <mergeCell ref="J1017:M1017"/>
    <mergeCell ref="A1014:B1014"/>
    <mergeCell ref="C1014:G1014"/>
    <mergeCell ref="J1014:M1014"/>
    <mergeCell ref="A1015:B1015"/>
    <mergeCell ref="C1015:G1015"/>
    <mergeCell ref="J1015:K1015"/>
    <mergeCell ref="L1015:M1015"/>
    <mergeCell ref="A1010:M1010"/>
    <mergeCell ref="B1011:E1011"/>
    <mergeCell ref="H1011:J1011"/>
    <mergeCell ref="A1012:M1012"/>
    <mergeCell ref="A1013:M1013"/>
    <mergeCell ref="B1007:C1007"/>
    <mergeCell ref="D1007:E1007"/>
    <mergeCell ref="F1007:G1007"/>
    <mergeCell ref="B1009:I1009"/>
    <mergeCell ref="J1009:M1009"/>
    <mergeCell ref="B1005:C1005"/>
    <mergeCell ref="D1005:E1005"/>
    <mergeCell ref="F1005:G1005"/>
    <mergeCell ref="J1005:K1005"/>
    <mergeCell ref="B1006:C1006"/>
    <mergeCell ref="D1006:E1006"/>
    <mergeCell ref="F1006:G1006"/>
    <mergeCell ref="J1006:K1006"/>
    <mergeCell ref="A1002:G1002"/>
    <mergeCell ref="H1002:M1002"/>
    <mergeCell ref="B1003:C1003"/>
    <mergeCell ref="F1003:G1003"/>
    <mergeCell ref="B1004:C1004"/>
    <mergeCell ref="D1004:E1004"/>
    <mergeCell ref="F1004:G1004"/>
    <mergeCell ref="J1004:K1004"/>
    <mergeCell ref="A995:F995"/>
    <mergeCell ref="G995:M995"/>
    <mergeCell ref="B996:M996"/>
    <mergeCell ref="B997:M997"/>
    <mergeCell ref="A998:C1001"/>
    <mergeCell ref="D998:I1001"/>
    <mergeCell ref="J998:M1001"/>
    <mergeCell ref="A992:E992"/>
    <mergeCell ref="F992:J992"/>
    <mergeCell ref="K992:M992"/>
    <mergeCell ref="A993:M993"/>
    <mergeCell ref="A994:E994"/>
    <mergeCell ref="F994:J994"/>
    <mergeCell ref="K994:M994"/>
    <mergeCell ref="A990:E990"/>
    <mergeCell ref="F990:J990"/>
    <mergeCell ref="K990:M990"/>
    <mergeCell ref="A991:E991"/>
    <mergeCell ref="F991:J991"/>
    <mergeCell ref="K991:M991"/>
    <mergeCell ref="A987:M987"/>
    <mergeCell ref="A988:E988"/>
    <mergeCell ref="F988:J988"/>
    <mergeCell ref="K988:M988"/>
    <mergeCell ref="A989:E989"/>
    <mergeCell ref="F989:J989"/>
    <mergeCell ref="K989:M989"/>
    <mergeCell ref="A984:M984"/>
    <mergeCell ref="A985:E985"/>
    <mergeCell ref="F985:J985"/>
    <mergeCell ref="K985:M985"/>
    <mergeCell ref="A986:E986"/>
    <mergeCell ref="F986:J986"/>
    <mergeCell ref="K986:M986"/>
    <mergeCell ref="J981:K981"/>
    <mergeCell ref="L981:M981"/>
    <mergeCell ref="L982:M982"/>
    <mergeCell ref="A983:M983"/>
    <mergeCell ref="A970:M970"/>
    <mergeCell ref="A971:A972"/>
    <mergeCell ref="B971:G971"/>
    <mergeCell ref="H971:M971"/>
    <mergeCell ref="J980:K980"/>
    <mergeCell ref="L980:M980"/>
    <mergeCell ref="A968:B968"/>
    <mergeCell ref="C968:G968"/>
    <mergeCell ref="J968:M968"/>
    <mergeCell ref="A969:B969"/>
    <mergeCell ref="C969:G969"/>
    <mergeCell ref="H969:I969"/>
    <mergeCell ref="J969:M969"/>
    <mergeCell ref="J982:K982"/>
    <mergeCell ref="A966:B966"/>
    <mergeCell ref="C966:G966"/>
    <mergeCell ref="J966:M966"/>
    <mergeCell ref="A967:B967"/>
    <mergeCell ref="C967:G967"/>
    <mergeCell ref="J967:M967"/>
    <mergeCell ref="A962:M962"/>
    <mergeCell ref="B963:E963"/>
    <mergeCell ref="H963:J963"/>
    <mergeCell ref="A964:M964"/>
    <mergeCell ref="A965:M965"/>
    <mergeCell ref="B959:C959"/>
    <mergeCell ref="D959:E959"/>
    <mergeCell ref="F959:G959"/>
    <mergeCell ref="B961:I961"/>
    <mergeCell ref="J961:M961"/>
    <mergeCell ref="B957:C957"/>
    <mergeCell ref="D957:E957"/>
    <mergeCell ref="F957:G957"/>
    <mergeCell ref="J957:K957"/>
    <mergeCell ref="B958:C958"/>
    <mergeCell ref="D958:E958"/>
    <mergeCell ref="F958:G958"/>
    <mergeCell ref="J958:K958"/>
    <mergeCell ref="A954:G954"/>
    <mergeCell ref="H954:M954"/>
    <mergeCell ref="B955:C955"/>
    <mergeCell ref="F955:G955"/>
    <mergeCell ref="B956:C956"/>
    <mergeCell ref="D956:E956"/>
    <mergeCell ref="F956:G956"/>
    <mergeCell ref="J956:K956"/>
    <mergeCell ref="A947:F947"/>
    <mergeCell ref="G947:M947"/>
    <mergeCell ref="B948:M948"/>
    <mergeCell ref="B949:M949"/>
    <mergeCell ref="A950:C953"/>
    <mergeCell ref="D950:I953"/>
    <mergeCell ref="J950:M953"/>
    <mergeCell ref="A944:E944"/>
    <mergeCell ref="F944:J944"/>
    <mergeCell ref="K944:M944"/>
    <mergeCell ref="A945:M945"/>
    <mergeCell ref="A946:E946"/>
    <mergeCell ref="F946:J946"/>
    <mergeCell ref="K946:M946"/>
    <mergeCell ref="A942:E942"/>
    <mergeCell ref="F942:J942"/>
    <mergeCell ref="K942:M942"/>
    <mergeCell ref="A943:E943"/>
    <mergeCell ref="F943:J943"/>
    <mergeCell ref="K943:M943"/>
    <mergeCell ref="A939:M939"/>
    <mergeCell ref="A940:E940"/>
    <mergeCell ref="F940:J940"/>
    <mergeCell ref="K940:M940"/>
    <mergeCell ref="A941:E941"/>
    <mergeCell ref="F941:J941"/>
    <mergeCell ref="K941:M941"/>
    <mergeCell ref="A936:M936"/>
    <mergeCell ref="A937:E937"/>
    <mergeCell ref="F937:J937"/>
    <mergeCell ref="K937:M937"/>
    <mergeCell ref="A938:E938"/>
    <mergeCell ref="F938:J938"/>
    <mergeCell ref="K938:M938"/>
    <mergeCell ref="J933:K933"/>
    <mergeCell ref="L933:M933"/>
    <mergeCell ref="L934:M934"/>
    <mergeCell ref="A935:M935"/>
    <mergeCell ref="A922:M922"/>
    <mergeCell ref="A923:A924"/>
    <mergeCell ref="B923:G923"/>
    <mergeCell ref="H923:M923"/>
    <mergeCell ref="J932:K932"/>
    <mergeCell ref="L932:M932"/>
    <mergeCell ref="A920:B920"/>
    <mergeCell ref="C920:G920"/>
    <mergeCell ref="J920:M920"/>
    <mergeCell ref="A921:B921"/>
    <mergeCell ref="C921:G921"/>
    <mergeCell ref="H921:I921"/>
    <mergeCell ref="J921:M921"/>
    <mergeCell ref="J934:K934"/>
    <mergeCell ref="A918:B918"/>
    <mergeCell ref="C918:G918"/>
    <mergeCell ref="J918:M918"/>
    <mergeCell ref="A919:B919"/>
    <mergeCell ref="C919:G919"/>
    <mergeCell ref="J919:M919"/>
    <mergeCell ref="A914:M914"/>
    <mergeCell ref="B915:E915"/>
    <mergeCell ref="H915:J915"/>
    <mergeCell ref="A916:M916"/>
    <mergeCell ref="A917:M917"/>
    <mergeCell ref="B911:C911"/>
    <mergeCell ref="D911:E911"/>
    <mergeCell ref="F911:G911"/>
    <mergeCell ref="B913:I913"/>
    <mergeCell ref="J913:M913"/>
    <mergeCell ref="B909:C909"/>
    <mergeCell ref="D909:E909"/>
    <mergeCell ref="F909:G909"/>
    <mergeCell ref="J909:K909"/>
    <mergeCell ref="B910:C910"/>
    <mergeCell ref="D910:E910"/>
    <mergeCell ref="F910:G910"/>
    <mergeCell ref="J910:K910"/>
    <mergeCell ref="A906:G906"/>
    <mergeCell ref="H906:M906"/>
    <mergeCell ref="B907:C907"/>
    <mergeCell ref="F907:G907"/>
    <mergeCell ref="B908:C908"/>
    <mergeCell ref="D908:E908"/>
    <mergeCell ref="F908:G908"/>
    <mergeCell ref="J908:K908"/>
    <mergeCell ref="A899:F899"/>
    <mergeCell ref="G899:M899"/>
    <mergeCell ref="B900:M900"/>
    <mergeCell ref="B901:M901"/>
    <mergeCell ref="A902:C905"/>
    <mergeCell ref="D902:I905"/>
    <mergeCell ref="J902:M905"/>
    <mergeCell ref="A896:E896"/>
    <mergeCell ref="F896:J896"/>
    <mergeCell ref="K896:M896"/>
    <mergeCell ref="A897:M897"/>
    <mergeCell ref="A898:E898"/>
    <mergeCell ref="F898:J898"/>
    <mergeCell ref="K898:M898"/>
    <mergeCell ref="A894:E894"/>
    <mergeCell ref="F894:J894"/>
    <mergeCell ref="K894:M894"/>
    <mergeCell ref="A895:E895"/>
    <mergeCell ref="F895:J895"/>
    <mergeCell ref="K895:M895"/>
    <mergeCell ref="A891:M891"/>
    <mergeCell ref="A892:E892"/>
    <mergeCell ref="F892:J892"/>
    <mergeCell ref="K892:M892"/>
    <mergeCell ref="A893:E893"/>
    <mergeCell ref="F893:J893"/>
    <mergeCell ref="K893:M893"/>
    <mergeCell ref="A888:M888"/>
    <mergeCell ref="A889:E889"/>
    <mergeCell ref="F889:J889"/>
    <mergeCell ref="K889:M889"/>
    <mergeCell ref="A890:E890"/>
    <mergeCell ref="F890:J890"/>
    <mergeCell ref="K890:M890"/>
    <mergeCell ref="J885:K885"/>
    <mergeCell ref="L885:M885"/>
    <mergeCell ref="L886:M886"/>
    <mergeCell ref="A887:M887"/>
    <mergeCell ref="A874:M874"/>
    <mergeCell ref="A875:A876"/>
    <mergeCell ref="B875:G875"/>
    <mergeCell ref="H875:M875"/>
    <mergeCell ref="J884:K884"/>
    <mergeCell ref="L884:M884"/>
    <mergeCell ref="A872:B872"/>
    <mergeCell ref="C872:G872"/>
    <mergeCell ref="J872:M872"/>
    <mergeCell ref="A873:B873"/>
    <mergeCell ref="C873:G873"/>
    <mergeCell ref="H873:I873"/>
    <mergeCell ref="J873:M873"/>
    <mergeCell ref="J886:K886"/>
    <mergeCell ref="A870:B870"/>
    <mergeCell ref="C870:G870"/>
    <mergeCell ref="J870:M870"/>
    <mergeCell ref="A871:B871"/>
    <mergeCell ref="C871:G871"/>
    <mergeCell ref="J871:M871"/>
    <mergeCell ref="A866:M866"/>
    <mergeCell ref="B867:E867"/>
    <mergeCell ref="H867:J867"/>
    <mergeCell ref="A868:M868"/>
    <mergeCell ref="A869:M869"/>
    <mergeCell ref="B863:C863"/>
    <mergeCell ref="D863:E863"/>
    <mergeCell ref="F863:G863"/>
    <mergeCell ref="B865:I865"/>
    <mergeCell ref="J865:M865"/>
    <mergeCell ref="B861:C861"/>
    <mergeCell ref="D861:E861"/>
    <mergeCell ref="F861:G861"/>
    <mergeCell ref="J861:K861"/>
    <mergeCell ref="B862:C862"/>
    <mergeCell ref="D862:E862"/>
    <mergeCell ref="F862:G862"/>
    <mergeCell ref="J862:K862"/>
    <mergeCell ref="A858:G858"/>
    <mergeCell ref="H858:M858"/>
    <mergeCell ref="B859:C859"/>
    <mergeCell ref="F859:G859"/>
    <mergeCell ref="B860:C860"/>
    <mergeCell ref="D860:E860"/>
    <mergeCell ref="F860:G860"/>
    <mergeCell ref="J860:K860"/>
    <mergeCell ref="A851:F851"/>
    <mergeCell ref="G851:M851"/>
    <mergeCell ref="B852:M852"/>
    <mergeCell ref="B853:M853"/>
    <mergeCell ref="A854:C857"/>
    <mergeCell ref="D854:I857"/>
    <mergeCell ref="J854:M857"/>
    <mergeCell ref="A848:E848"/>
    <mergeCell ref="F848:J848"/>
    <mergeCell ref="K848:M848"/>
    <mergeCell ref="A849:M849"/>
    <mergeCell ref="A850:E850"/>
    <mergeCell ref="F850:J850"/>
    <mergeCell ref="K850:M850"/>
    <mergeCell ref="A846:E846"/>
    <mergeCell ref="F846:J846"/>
    <mergeCell ref="K846:M846"/>
    <mergeCell ref="A847:E847"/>
    <mergeCell ref="F847:J847"/>
    <mergeCell ref="K847:M847"/>
    <mergeCell ref="A843:M843"/>
    <mergeCell ref="A844:E844"/>
    <mergeCell ref="F844:J844"/>
    <mergeCell ref="K844:M844"/>
    <mergeCell ref="A845:E845"/>
    <mergeCell ref="F845:J845"/>
    <mergeCell ref="K845:M845"/>
    <mergeCell ref="A840:M840"/>
    <mergeCell ref="A841:E841"/>
    <mergeCell ref="F841:J841"/>
    <mergeCell ref="K841:M841"/>
    <mergeCell ref="A842:E842"/>
    <mergeCell ref="F842:J842"/>
    <mergeCell ref="K842:M842"/>
    <mergeCell ref="J837:K837"/>
    <mergeCell ref="L837:M837"/>
    <mergeCell ref="L838:M838"/>
    <mergeCell ref="A839:M839"/>
    <mergeCell ref="A826:M826"/>
    <mergeCell ref="A827:A828"/>
    <mergeCell ref="B827:G827"/>
    <mergeCell ref="H827:M827"/>
    <mergeCell ref="J836:K836"/>
    <mergeCell ref="L836:M836"/>
    <mergeCell ref="A824:B824"/>
    <mergeCell ref="C824:G824"/>
    <mergeCell ref="J824:M824"/>
    <mergeCell ref="A825:B825"/>
    <mergeCell ref="C825:G825"/>
    <mergeCell ref="H825:I825"/>
    <mergeCell ref="J825:M825"/>
    <mergeCell ref="J838:K838"/>
    <mergeCell ref="A822:B822"/>
    <mergeCell ref="C822:G822"/>
    <mergeCell ref="J822:M822"/>
    <mergeCell ref="A823:B823"/>
    <mergeCell ref="C823:G823"/>
    <mergeCell ref="J823:M823"/>
    <mergeCell ref="A818:M818"/>
    <mergeCell ref="B819:E819"/>
    <mergeCell ref="H819:J819"/>
    <mergeCell ref="A820:M820"/>
    <mergeCell ref="A821:M821"/>
    <mergeCell ref="B815:C815"/>
    <mergeCell ref="D815:E815"/>
    <mergeCell ref="F815:G815"/>
    <mergeCell ref="B817:I817"/>
    <mergeCell ref="J817:M817"/>
    <mergeCell ref="B813:C813"/>
    <mergeCell ref="D813:E813"/>
    <mergeCell ref="F813:G813"/>
    <mergeCell ref="J813:K813"/>
    <mergeCell ref="B814:C814"/>
    <mergeCell ref="D814:E814"/>
    <mergeCell ref="F814:G814"/>
    <mergeCell ref="J814:K814"/>
    <mergeCell ref="A810:G810"/>
    <mergeCell ref="H810:M810"/>
    <mergeCell ref="B811:C811"/>
    <mergeCell ref="F811:G811"/>
    <mergeCell ref="B812:C812"/>
    <mergeCell ref="D812:E812"/>
    <mergeCell ref="F812:G812"/>
    <mergeCell ref="J812:K812"/>
    <mergeCell ref="A803:F803"/>
    <mergeCell ref="G803:M803"/>
    <mergeCell ref="B804:M804"/>
    <mergeCell ref="B805:M805"/>
    <mergeCell ref="A806:C809"/>
    <mergeCell ref="D806:I809"/>
    <mergeCell ref="J806:M809"/>
    <mergeCell ref="A800:E800"/>
    <mergeCell ref="F800:J800"/>
    <mergeCell ref="K800:M800"/>
    <mergeCell ref="A801:M801"/>
    <mergeCell ref="A802:E802"/>
    <mergeCell ref="F802:J802"/>
    <mergeCell ref="K802:M802"/>
    <mergeCell ref="A798:E798"/>
    <mergeCell ref="F798:J798"/>
    <mergeCell ref="K798:M798"/>
    <mergeCell ref="A799:E799"/>
    <mergeCell ref="F799:J799"/>
    <mergeCell ref="K799:M799"/>
    <mergeCell ref="A795:M795"/>
    <mergeCell ref="A796:E796"/>
    <mergeCell ref="F796:J796"/>
    <mergeCell ref="K796:M796"/>
    <mergeCell ref="A797:E797"/>
    <mergeCell ref="F797:J797"/>
    <mergeCell ref="K797:M797"/>
    <mergeCell ref="A792:M792"/>
    <mergeCell ref="A793:E793"/>
    <mergeCell ref="F793:J793"/>
    <mergeCell ref="K793:M793"/>
    <mergeCell ref="A794:E794"/>
    <mergeCell ref="F794:J794"/>
    <mergeCell ref="K794:M794"/>
    <mergeCell ref="L789:M789"/>
    <mergeCell ref="L790:M790"/>
    <mergeCell ref="A791:M791"/>
    <mergeCell ref="A778:M778"/>
    <mergeCell ref="A779:A780"/>
    <mergeCell ref="B779:G779"/>
    <mergeCell ref="H779:M779"/>
    <mergeCell ref="J788:K788"/>
    <mergeCell ref="L788:M788"/>
    <mergeCell ref="A776:B776"/>
    <mergeCell ref="C776:G776"/>
    <mergeCell ref="J776:M776"/>
    <mergeCell ref="A777:B777"/>
    <mergeCell ref="C777:G777"/>
    <mergeCell ref="H777:I777"/>
    <mergeCell ref="J777:M777"/>
    <mergeCell ref="A774:B774"/>
    <mergeCell ref="C774:G774"/>
    <mergeCell ref="J774:M774"/>
    <mergeCell ref="A775:B775"/>
    <mergeCell ref="C775:G775"/>
    <mergeCell ref="J775:M775"/>
    <mergeCell ref="B766:C766"/>
    <mergeCell ref="D766:E766"/>
    <mergeCell ref="F766:G766"/>
    <mergeCell ref="J766:K766"/>
    <mergeCell ref="A762:G762"/>
    <mergeCell ref="H762:M762"/>
    <mergeCell ref="B763:C763"/>
    <mergeCell ref="F763:G763"/>
    <mergeCell ref="B764:C764"/>
    <mergeCell ref="D764:E764"/>
    <mergeCell ref="F764:G764"/>
    <mergeCell ref="J764:K764"/>
    <mergeCell ref="A755:F755"/>
    <mergeCell ref="G755:M755"/>
    <mergeCell ref="B756:M756"/>
    <mergeCell ref="B757:M757"/>
    <mergeCell ref="A758:C761"/>
    <mergeCell ref="D758:I761"/>
    <mergeCell ref="J758:M761"/>
    <mergeCell ref="A752:E752"/>
    <mergeCell ref="F752:J752"/>
    <mergeCell ref="K752:M752"/>
    <mergeCell ref="A753:M753"/>
    <mergeCell ref="A754:E754"/>
    <mergeCell ref="F754:J754"/>
    <mergeCell ref="K754:M754"/>
    <mergeCell ref="A750:E750"/>
    <mergeCell ref="F750:J750"/>
    <mergeCell ref="K750:M750"/>
    <mergeCell ref="A751:E751"/>
    <mergeCell ref="F751:J751"/>
    <mergeCell ref="K751:M751"/>
    <mergeCell ref="A747:M747"/>
    <mergeCell ref="A748:E748"/>
    <mergeCell ref="F748:J748"/>
    <mergeCell ref="K748:M748"/>
    <mergeCell ref="A749:E749"/>
    <mergeCell ref="F749:J749"/>
    <mergeCell ref="K749:M749"/>
    <mergeCell ref="A744:M744"/>
    <mergeCell ref="A745:E745"/>
    <mergeCell ref="F745:J745"/>
    <mergeCell ref="K745:M745"/>
    <mergeCell ref="A746:E746"/>
    <mergeCell ref="F746:J746"/>
    <mergeCell ref="K746:M746"/>
    <mergeCell ref="J741:K741"/>
    <mergeCell ref="L741:M741"/>
    <mergeCell ref="L742:M742"/>
    <mergeCell ref="A743:M743"/>
    <mergeCell ref="A730:M730"/>
    <mergeCell ref="A731:A732"/>
    <mergeCell ref="B731:G731"/>
    <mergeCell ref="H731:M731"/>
    <mergeCell ref="J740:K740"/>
    <mergeCell ref="L740:M740"/>
    <mergeCell ref="A728:B728"/>
    <mergeCell ref="C728:G728"/>
    <mergeCell ref="J728:M728"/>
    <mergeCell ref="A729:B729"/>
    <mergeCell ref="C729:G729"/>
    <mergeCell ref="H729:I729"/>
    <mergeCell ref="J729:M729"/>
    <mergeCell ref="A726:B726"/>
    <mergeCell ref="C726:G726"/>
    <mergeCell ref="J726:M726"/>
    <mergeCell ref="A727:B727"/>
    <mergeCell ref="C727:G727"/>
    <mergeCell ref="J727:M727"/>
    <mergeCell ref="A722:M722"/>
    <mergeCell ref="B723:E723"/>
    <mergeCell ref="H723:J723"/>
    <mergeCell ref="A724:M724"/>
    <mergeCell ref="A725:M725"/>
    <mergeCell ref="B719:C719"/>
    <mergeCell ref="D719:E719"/>
    <mergeCell ref="F719:G719"/>
    <mergeCell ref="B721:I721"/>
    <mergeCell ref="J721:M721"/>
    <mergeCell ref="B717:C717"/>
    <mergeCell ref="D717:E717"/>
    <mergeCell ref="F717:G717"/>
    <mergeCell ref="J717:K717"/>
    <mergeCell ref="B718:C718"/>
    <mergeCell ref="D718:E718"/>
    <mergeCell ref="F718:G718"/>
    <mergeCell ref="J718:K718"/>
    <mergeCell ref="A714:G714"/>
    <mergeCell ref="H714:M714"/>
    <mergeCell ref="B715:C715"/>
    <mergeCell ref="F715:G715"/>
    <mergeCell ref="B716:C716"/>
    <mergeCell ref="D716:E716"/>
    <mergeCell ref="F716:G716"/>
    <mergeCell ref="J716:K716"/>
    <mergeCell ref="A707:F707"/>
    <mergeCell ref="G707:M707"/>
    <mergeCell ref="B708:M708"/>
    <mergeCell ref="B709:M709"/>
    <mergeCell ref="A710:C713"/>
    <mergeCell ref="D710:I713"/>
    <mergeCell ref="J710:M713"/>
    <mergeCell ref="A704:E704"/>
    <mergeCell ref="F704:J704"/>
    <mergeCell ref="K704:M704"/>
    <mergeCell ref="A705:M705"/>
    <mergeCell ref="A706:E706"/>
    <mergeCell ref="F706:J706"/>
    <mergeCell ref="K706:M706"/>
    <mergeCell ref="A702:E702"/>
    <mergeCell ref="F702:J702"/>
    <mergeCell ref="K702:M702"/>
    <mergeCell ref="A703:E703"/>
    <mergeCell ref="F703:J703"/>
    <mergeCell ref="K703:M703"/>
    <mergeCell ref="A699:M699"/>
    <mergeCell ref="A700:E700"/>
    <mergeCell ref="F700:J700"/>
    <mergeCell ref="K700:M700"/>
    <mergeCell ref="A701:E701"/>
    <mergeCell ref="F701:J701"/>
    <mergeCell ref="K701:M701"/>
    <mergeCell ref="A696:M696"/>
    <mergeCell ref="A697:E697"/>
    <mergeCell ref="F697:J697"/>
    <mergeCell ref="K697:M697"/>
    <mergeCell ref="A698:E698"/>
    <mergeCell ref="F698:J698"/>
    <mergeCell ref="K698:M698"/>
    <mergeCell ref="J693:K693"/>
    <mergeCell ref="L693:M693"/>
    <mergeCell ref="L694:M694"/>
    <mergeCell ref="A695:M695"/>
    <mergeCell ref="A682:M682"/>
    <mergeCell ref="A683:A684"/>
    <mergeCell ref="B683:G683"/>
    <mergeCell ref="H683:M683"/>
    <mergeCell ref="J692:K692"/>
    <mergeCell ref="L692:M692"/>
    <mergeCell ref="A680:B680"/>
    <mergeCell ref="C680:G680"/>
    <mergeCell ref="J680:M680"/>
    <mergeCell ref="A681:B681"/>
    <mergeCell ref="C681:G681"/>
    <mergeCell ref="H681:I681"/>
    <mergeCell ref="J681:M681"/>
    <mergeCell ref="A678:B678"/>
    <mergeCell ref="C678:G678"/>
    <mergeCell ref="J678:M678"/>
    <mergeCell ref="A679:B679"/>
    <mergeCell ref="C679:G679"/>
    <mergeCell ref="J679:M679"/>
    <mergeCell ref="A674:M674"/>
    <mergeCell ref="B675:E675"/>
    <mergeCell ref="H675:J675"/>
    <mergeCell ref="A676:M676"/>
    <mergeCell ref="A677:M677"/>
    <mergeCell ref="B671:C671"/>
    <mergeCell ref="D671:E671"/>
    <mergeCell ref="F671:G671"/>
    <mergeCell ref="B673:I673"/>
    <mergeCell ref="J673:M673"/>
    <mergeCell ref="B669:C669"/>
    <mergeCell ref="D669:E669"/>
    <mergeCell ref="F669:G669"/>
    <mergeCell ref="J669:K669"/>
    <mergeCell ref="B670:C670"/>
    <mergeCell ref="D670:E670"/>
    <mergeCell ref="F670:G670"/>
    <mergeCell ref="J670:K670"/>
    <mergeCell ref="A666:G666"/>
    <mergeCell ref="H666:M666"/>
    <mergeCell ref="B667:C667"/>
    <mergeCell ref="F667:G667"/>
    <mergeCell ref="B668:C668"/>
    <mergeCell ref="D668:E668"/>
    <mergeCell ref="F668:G668"/>
    <mergeCell ref="J668:K668"/>
    <mergeCell ref="A659:F659"/>
    <mergeCell ref="G659:M659"/>
    <mergeCell ref="B660:M660"/>
    <mergeCell ref="B661:M661"/>
    <mergeCell ref="A662:C665"/>
    <mergeCell ref="D662:I665"/>
    <mergeCell ref="J662:M665"/>
    <mergeCell ref="A656:E656"/>
    <mergeCell ref="F656:J656"/>
    <mergeCell ref="K656:M656"/>
    <mergeCell ref="A657:M657"/>
    <mergeCell ref="A658:E658"/>
    <mergeCell ref="F658:J658"/>
    <mergeCell ref="K658:M658"/>
    <mergeCell ref="A654:E654"/>
    <mergeCell ref="F654:J654"/>
    <mergeCell ref="K654:M654"/>
    <mergeCell ref="A655:E655"/>
    <mergeCell ref="F655:J655"/>
    <mergeCell ref="K655:M655"/>
    <mergeCell ref="A651:M651"/>
    <mergeCell ref="A652:E652"/>
    <mergeCell ref="F652:J652"/>
    <mergeCell ref="K652:M652"/>
    <mergeCell ref="A653:E653"/>
    <mergeCell ref="F653:J653"/>
    <mergeCell ref="K653:M653"/>
    <mergeCell ref="A648:M648"/>
    <mergeCell ref="A649:E649"/>
    <mergeCell ref="F649:J649"/>
    <mergeCell ref="K649:M649"/>
    <mergeCell ref="A650:E650"/>
    <mergeCell ref="F650:J650"/>
    <mergeCell ref="K650:M650"/>
    <mergeCell ref="J645:K645"/>
    <mergeCell ref="L645:M645"/>
    <mergeCell ref="L646:M646"/>
    <mergeCell ref="A647:M647"/>
    <mergeCell ref="A634:M634"/>
    <mergeCell ref="A635:A636"/>
    <mergeCell ref="B635:G635"/>
    <mergeCell ref="H635:M635"/>
    <mergeCell ref="J644:K644"/>
    <mergeCell ref="L644:M644"/>
    <mergeCell ref="A632:B632"/>
    <mergeCell ref="C632:G632"/>
    <mergeCell ref="J632:M632"/>
    <mergeCell ref="A633:B633"/>
    <mergeCell ref="C633:G633"/>
    <mergeCell ref="H633:I633"/>
    <mergeCell ref="J633:M633"/>
    <mergeCell ref="A630:B630"/>
    <mergeCell ref="C630:G630"/>
    <mergeCell ref="J630:M630"/>
    <mergeCell ref="A631:B631"/>
    <mergeCell ref="C631:G631"/>
    <mergeCell ref="A626:M626"/>
    <mergeCell ref="B627:E627"/>
    <mergeCell ref="H627:J627"/>
    <mergeCell ref="A628:M628"/>
    <mergeCell ref="A629:M629"/>
    <mergeCell ref="B623:C623"/>
    <mergeCell ref="D623:E623"/>
    <mergeCell ref="F623:G623"/>
    <mergeCell ref="B625:I625"/>
    <mergeCell ref="J625:M625"/>
    <mergeCell ref="B621:C621"/>
    <mergeCell ref="D621:E621"/>
    <mergeCell ref="F621:G621"/>
    <mergeCell ref="J621:K621"/>
    <mergeCell ref="B622:C622"/>
    <mergeCell ref="D622:E622"/>
    <mergeCell ref="F622:G622"/>
    <mergeCell ref="J622:K622"/>
    <mergeCell ref="A618:G618"/>
    <mergeCell ref="H618:M618"/>
    <mergeCell ref="B619:C619"/>
    <mergeCell ref="F619:G619"/>
    <mergeCell ref="B620:C620"/>
    <mergeCell ref="D620:E620"/>
    <mergeCell ref="F620:G620"/>
    <mergeCell ref="J620:K620"/>
    <mergeCell ref="A611:F611"/>
    <mergeCell ref="G611:M611"/>
    <mergeCell ref="B612:M612"/>
    <mergeCell ref="B613:M613"/>
    <mergeCell ref="A614:C617"/>
    <mergeCell ref="D614:I617"/>
    <mergeCell ref="J614:M617"/>
    <mergeCell ref="A608:E608"/>
    <mergeCell ref="F608:J608"/>
    <mergeCell ref="K608:M608"/>
    <mergeCell ref="A609:M609"/>
    <mergeCell ref="A610:E610"/>
    <mergeCell ref="F610:J610"/>
    <mergeCell ref="K610:M610"/>
    <mergeCell ref="A606:E606"/>
    <mergeCell ref="F606:J606"/>
    <mergeCell ref="K606:M606"/>
    <mergeCell ref="A607:E607"/>
    <mergeCell ref="F607:J607"/>
    <mergeCell ref="K607:M607"/>
    <mergeCell ref="A603:M603"/>
    <mergeCell ref="A604:E604"/>
    <mergeCell ref="F604:J604"/>
    <mergeCell ref="K604:M604"/>
    <mergeCell ref="A605:E605"/>
    <mergeCell ref="F605:J605"/>
    <mergeCell ref="K605:M605"/>
    <mergeCell ref="A600:M600"/>
    <mergeCell ref="A601:E601"/>
    <mergeCell ref="F601:J601"/>
    <mergeCell ref="K601:M601"/>
    <mergeCell ref="A602:E602"/>
    <mergeCell ref="F602:J602"/>
    <mergeCell ref="K602:M602"/>
    <mergeCell ref="J597:K597"/>
    <mergeCell ref="L597:M597"/>
    <mergeCell ref="L598:M598"/>
    <mergeCell ref="A599:M599"/>
    <mergeCell ref="A586:M586"/>
    <mergeCell ref="A587:A588"/>
    <mergeCell ref="B587:G587"/>
    <mergeCell ref="H587:M587"/>
    <mergeCell ref="J596:K596"/>
    <mergeCell ref="L596:M596"/>
    <mergeCell ref="A584:B584"/>
    <mergeCell ref="C584:G584"/>
    <mergeCell ref="J584:M584"/>
    <mergeCell ref="A585:B585"/>
    <mergeCell ref="C585:G585"/>
    <mergeCell ref="H585:I585"/>
    <mergeCell ref="J585:M585"/>
    <mergeCell ref="A582:B582"/>
    <mergeCell ref="C582:G582"/>
    <mergeCell ref="J582:M582"/>
    <mergeCell ref="A583:B583"/>
    <mergeCell ref="C583:G583"/>
    <mergeCell ref="A578:M578"/>
    <mergeCell ref="B579:E579"/>
    <mergeCell ref="H579:J579"/>
    <mergeCell ref="A580:M580"/>
    <mergeCell ref="A581:M581"/>
    <mergeCell ref="B575:C575"/>
    <mergeCell ref="D575:E575"/>
    <mergeCell ref="F575:G575"/>
    <mergeCell ref="B577:I577"/>
    <mergeCell ref="J577:M577"/>
    <mergeCell ref="B573:C573"/>
    <mergeCell ref="D573:E573"/>
    <mergeCell ref="F573:G573"/>
    <mergeCell ref="J573:K573"/>
    <mergeCell ref="B574:C574"/>
    <mergeCell ref="D574:E574"/>
    <mergeCell ref="F574:G574"/>
    <mergeCell ref="J574:K574"/>
    <mergeCell ref="A570:G570"/>
    <mergeCell ref="H570:M570"/>
    <mergeCell ref="B571:C571"/>
    <mergeCell ref="F571:G571"/>
    <mergeCell ref="B572:C572"/>
    <mergeCell ref="D572:E572"/>
    <mergeCell ref="F572:G572"/>
    <mergeCell ref="J572:K572"/>
    <mergeCell ref="A563:F563"/>
    <mergeCell ref="G563:M563"/>
    <mergeCell ref="B564:M564"/>
    <mergeCell ref="B565:M565"/>
    <mergeCell ref="A566:C569"/>
    <mergeCell ref="D566:I569"/>
    <mergeCell ref="J566:M569"/>
    <mergeCell ref="A560:E560"/>
    <mergeCell ref="F560:J560"/>
    <mergeCell ref="K560:M560"/>
    <mergeCell ref="A561:M561"/>
    <mergeCell ref="A562:E562"/>
    <mergeCell ref="F562:J562"/>
    <mergeCell ref="K562:M562"/>
    <mergeCell ref="A558:E558"/>
    <mergeCell ref="F558:J558"/>
    <mergeCell ref="K558:M558"/>
    <mergeCell ref="A559:E559"/>
    <mergeCell ref="F559:J559"/>
    <mergeCell ref="K559:M559"/>
    <mergeCell ref="A555:M555"/>
    <mergeCell ref="A556:E556"/>
    <mergeCell ref="F556:J556"/>
    <mergeCell ref="K556:M556"/>
    <mergeCell ref="A557:E557"/>
    <mergeCell ref="F557:J557"/>
    <mergeCell ref="K557:M557"/>
    <mergeCell ref="A552:M552"/>
    <mergeCell ref="A553:E553"/>
    <mergeCell ref="F553:J553"/>
    <mergeCell ref="K553:M553"/>
    <mergeCell ref="A554:E554"/>
    <mergeCell ref="F554:J554"/>
    <mergeCell ref="K554:M554"/>
    <mergeCell ref="J549:K549"/>
    <mergeCell ref="L549:M549"/>
    <mergeCell ref="L550:M550"/>
    <mergeCell ref="A551:M551"/>
    <mergeCell ref="A538:M538"/>
    <mergeCell ref="A539:A540"/>
    <mergeCell ref="B539:G539"/>
    <mergeCell ref="H539:M539"/>
    <mergeCell ref="J548:K548"/>
    <mergeCell ref="L548:M548"/>
    <mergeCell ref="A536:B536"/>
    <mergeCell ref="C536:G536"/>
    <mergeCell ref="J536:M536"/>
    <mergeCell ref="A537:B537"/>
    <mergeCell ref="C537:G537"/>
    <mergeCell ref="H537:I537"/>
    <mergeCell ref="J537:M537"/>
    <mergeCell ref="A534:B534"/>
    <mergeCell ref="C534:G534"/>
    <mergeCell ref="J534:M534"/>
    <mergeCell ref="A535:B535"/>
    <mergeCell ref="C535:G535"/>
    <mergeCell ref="A530:M530"/>
    <mergeCell ref="B531:E531"/>
    <mergeCell ref="H531:J531"/>
    <mergeCell ref="A532:M532"/>
    <mergeCell ref="A533:M533"/>
    <mergeCell ref="B527:C527"/>
    <mergeCell ref="D527:E527"/>
    <mergeCell ref="F527:G527"/>
    <mergeCell ref="B529:I529"/>
    <mergeCell ref="J529:M529"/>
    <mergeCell ref="B525:C525"/>
    <mergeCell ref="D525:E525"/>
    <mergeCell ref="F525:G525"/>
    <mergeCell ref="J525:K525"/>
    <mergeCell ref="B526:C526"/>
    <mergeCell ref="D526:E526"/>
    <mergeCell ref="F526:G526"/>
    <mergeCell ref="J526:K526"/>
    <mergeCell ref="A522:G522"/>
    <mergeCell ref="H522:M522"/>
    <mergeCell ref="B523:C523"/>
    <mergeCell ref="F523:G523"/>
    <mergeCell ref="B524:C524"/>
    <mergeCell ref="D524:E524"/>
    <mergeCell ref="F524:G524"/>
    <mergeCell ref="J524:K524"/>
    <mergeCell ref="A515:F515"/>
    <mergeCell ref="G515:M515"/>
    <mergeCell ref="B516:M516"/>
    <mergeCell ref="B517:M517"/>
    <mergeCell ref="A518:C521"/>
    <mergeCell ref="D518:I521"/>
    <mergeCell ref="J518:M521"/>
    <mergeCell ref="A512:E512"/>
    <mergeCell ref="F512:J512"/>
    <mergeCell ref="K512:M512"/>
    <mergeCell ref="A513:M513"/>
    <mergeCell ref="A514:E514"/>
    <mergeCell ref="F514:J514"/>
    <mergeCell ref="K514:M514"/>
    <mergeCell ref="A510:E510"/>
    <mergeCell ref="F510:J510"/>
    <mergeCell ref="K510:M510"/>
    <mergeCell ref="A511:E511"/>
    <mergeCell ref="F511:J511"/>
    <mergeCell ref="K511:M511"/>
    <mergeCell ref="A507:M507"/>
    <mergeCell ref="A508:E508"/>
    <mergeCell ref="F508:J508"/>
    <mergeCell ref="K508:M508"/>
    <mergeCell ref="A509:E509"/>
    <mergeCell ref="F509:J509"/>
    <mergeCell ref="K509:M509"/>
    <mergeCell ref="A504:M504"/>
    <mergeCell ref="A505:E505"/>
    <mergeCell ref="F505:J505"/>
    <mergeCell ref="K505:M505"/>
    <mergeCell ref="A506:E506"/>
    <mergeCell ref="F506:J506"/>
    <mergeCell ref="K506:M506"/>
    <mergeCell ref="J501:K501"/>
    <mergeCell ref="L501:M501"/>
    <mergeCell ref="L502:M502"/>
    <mergeCell ref="A503:M503"/>
    <mergeCell ref="A490:M490"/>
    <mergeCell ref="A491:A492"/>
    <mergeCell ref="B491:G491"/>
    <mergeCell ref="H491:M491"/>
    <mergeCell ref="J500:K500"/>
    <mergeCell ref="L500:M500"/>
    <mergeCell ref="A488:B488"/>
    <mergeCell ref="C488:G488"/>
    <mergeCell ref="J488:M488"/>
    <mergeCell ref="A489:B489"/>
    <mergeCell ref="C489:G489"/>
    <mergeCell ref="H489:I489"/>
    <mergeCell ref="J489:M489"/>
    <mergeCell ref="A486:B486"/>
    <mergeCell ref="C486:G486"/>
    <mergeCell ref="J486:M486"/>
    <mergeCell ref="A487:B487"/>
    <mergeCell ref="C487:G487"/>
    <mergeCell ref="A482:M482"/>
    <mergeCell ref="B483:E483"/>
    <mergeCell ref="H483:J483"/>
    <mergeCell ref="A484:M484"/>
    <mergeCell ref="A485:M485"/>
    <mergeCell ref="B479:C479"/>
    <mergeCell ref="D479:E479"/>
    <mergeCell ref="F479:G479"/>
    <mergeCell ref="B481:I481"/>
    <mergeCell ref="J481:M481"/>
    <mergeCell ref="B477:C477"/>
    <mergeCell ref="D477:E477"/>
    <mergeCell ref="F477:G477"/>
    <mergeCell ref="J477:K477"/>
    <mergeCell ref="B478:C478"/>
    <mergeCell ref="D478:E478"/>
    <mergeCell ref="F478:G478"/>
    <mergeCell ref="J478:K478"/>
    <mergeCell ref="A474:G474"/>
    <mergeCell ref="H474:M474"/>
    <mergeCell ref="B475:C475"/>
    <mergeCell ref="F475:G475"/>
    <mergeCell ref="B476:C476"/>
    <mergeCell ref="D476:E476"/>
    <mergeCell ref="F476:G476"/>
    <mergeCell ref="J476:K476"/>
    <mergeCell ref="A467:F467"/>
    <mergeCell ref="G467:M467"/>
    <mergeCell ref="B468:M468"/>
    <mergeCell ref="B469:M469"/>
    <mergeCell ref="A470:C473"/>
    <mergeCell ref="D470:I473"/>
    <mergeCell ref="J470:M473"/>
    <mergeCell ref="A464:E464"/>
    <mergeCell ref="F464:J464"/>
    <mergeCell ref="K464:M464"/>
    <mergeCell ref="A465:M465"/>
    <mergeCell ref="A466:E466"/>
    <mergeCell ref="F466:J466"/>
    <mergeCell ref="K466:M466"/>
    <mergeCell ref="A462:E462"/>
    <mergeCell ref="F462:J462"/>
    <mergeCell ref="K462:M462"/>
    <mergeCell ref="A463:E463"/>
    <mergeCell ref="F463:J463"/>
    <mergeCell ref="K463:M463"/>
    <mergeCell ref="A459:M459"/>
    <mergeCell ref="A460:E460"/>
    <mergeCell ref="F460:J460"/>
    <mergeCell ref="K460:M460"/>
    <mergeCell ref="A461:E461"/>
    <mergeCell ref="F461:J461"/>
    <mergeCell ref="K461:M461"/>
    <mergeCell ref="A456:M456"/>
    <mergeCell ref="A457:E457"/>
    <mergeCell ref="F457:J457"/>
    <mergeCell ref="K457:M457"/>
    <mergeCell ref="A458:E458"/>
    <mergeCell ref="F458:J458"/>
    <mergeCell ref="K458:M458"/>
    <mergeCell ref="J453:K453"/>
    <mergeCell ref="L453:M453"/>
    <mergeCell ref="L454:M454"/>
    <mergeCell ref="A455:M455"/>
    <mergeCell ref="A442:M442"/>
    <mergeCell ref="A443:A444"/>
    <mergeCell ref="B443:G443"/>
    <mergeCell ref="H443:M443"/>
    <mergeCell ref="J452:K452"/>
    <mergeCell ref="L452:M452"/>
    <mergeCell ref="A440:B440"/>
    <mergeCell ref="C440:G440"/>
    <mergeCell ref="J440:M440"/>
    <mergeCell ref="A441:B441"/>
    <mergeCell ref="C441:G441"/>
    <mergeCell ref="H441:I441"/>
    <mergeCell ref="J441:M441"/>
    <mergeCell ref="A438:B438"/>
    <mergeCell ref="C438:G438"/>
    <mergeCell ref="J438:M438"/>
    <mergeCell ref="A439:B439"/>
    <mergeCell ref="C439:G439"/>
    <mergeCell ref="A434:M434"/>
    <mergeCell ref="B435:E435"/>
    <mergeCell ref="H435:J435"/>
    <mergeCell ref="A436:M436"/>
    <mergeCell ref="A437:M437"/>
    <mergeCell ref="B431:C431"/>
    <mergeCell ref="D431:E431"/>
    <mergeCell ref="F431:G431"/>
    <mergeCell ref="B433:I433"/>
    <mergeCell ref="J433:M433"/>
    <mergeCell ref="B429:C429"/>
    <mergeCell ref="D429:E429"/>
    <mergeCell ref="F429:G429"/>
    <mergeCell ref="J429:K429"/>
    <mergeCell ref="B430:C430"/>
    <mergeCell ref="D430:E430"/>
    <mergeCell ref="F430:G430"/>
    <mergeCell ref="J430:K430"/>
    <mergeCell ref="A426:G426"/>
    <mergeCell ref="H426:M426"/>
    <mergeCell ref="B427:C427"/>
    <mergeCell ref="F427:G427"/>
    <mergeCell ref="B428:C428"/>
    <mergeCell ref="D428:E428"/>
    <mergeCell ref="F428:G428"/>
    <mergeCell ref="J428:K428"/>
    <mergeCell ref="A419:F419"/>
    <mergeCell ref="G419:M419"/>
    <mergeCell ref="B420:M420"/>
    <mergeCell ref="B421:M421"/>
    <mergeCell ref="A422:C425"/>
    <mergeCell ref="D422:I425"/>
    <mergeCell ref="J422:M425"/>
    <mergeCell ref="A416:E416"/>
    <mergeCell ref="F416:J416"/>
    <mergeCell ref="K416:M416"/>
    <mergeCell ref="A417:M417"/>
    <mergeCell ref="A418:E418"/>
    <mergeCell ref="F418:J418"/>
    <mergeCell ref="K418:M418"/>
    <mergeCell ref="A414:E414"/>
    <mergeCell ref="F414:J414"/>
    <mergeCell ref="K414:M414"/>
    <mergeCell ref="A415:E415"/>
    <mergeCell ref="F415:J415"/>
    <mergeCell ref="K415:M415"/>
    <mergeCell ref="A411:M411"/>
    <mergeCell ref="A412:E412"/>
    <mergeCell ref="F412:J412"/>
    <mergeCell ref="K412:M412"/>
    <mergeCell ref="A413:E413"/>
    <mergeCell ref="F413:J413"/>
    <mergeCell ref="K413:M413"/>
    <mergeCell ref="A408:M408"/>
    <mergeCell ref="A409:E409"/>
    <mergeCell ref="F409:J409"/>
    <mergeCell ref="K409:M409"/>
    <mergeCell ref="A410:E410"/>
    <mergeCell ref="F410:J410"/>
    <mergeCell ref="K410:M410"/>
    <mergeCell ref="J405:K405"/>
    <mergeCell ref="L405:M405"/>
    <mergeCell ref="L406:M406"/>
    <mergeCell ref="A407:M407"/>
    <mergeCell ref="A394:M394"/>
    <mergeCell ref="A395:A396"/>
    <mergeCell ref="B395:G395"/>
    <mergeCell ref="H395:M395"/>
    <mergeCell ref="J404:K404"/>
    <mergeCell ref="L404:M404"/>
    <mergeCell ref="A392:B392"/>
    <mergeCell ref="C392:G392"/>
    <mergeCell ref="J392:M392"/>
    <mergeCell ref="A393:B393"/>
    <mergeCell ref="C393:G393"/>
    <mergeCell ref="H393:I393"/>
    <mergeCell ref="J393:M393"/>
    <mergeCell ref="A390:B390"/>
    <mergeCell ref="C390:G390"/>
    <mergeCell ref="J390:M390"/>
    <mergeCell ref="A391:B391"/>
    <mergeCell ref="C391:G391"/>
    <mergeCell ref="A386:M386"/>
    <mergeCell ref="B387:E387"/>
    <mergeCell ref="H387:J387"/>
    <mergeCell ref="A388:M388"/>
    <mergeCell ref="A389:M389"/>
    <mergeCell ref="B383:C383"/>
    <mergeCell ref="D383:E383"/>
    <mergeCell ref="F383:G383"/>
    <mergeCell ref="B385:I385"/>
    <mergeCell ref="J385:M385"/>
    <mergeCell ref="B381:C381"/>
    <mergeCell ref="D381:E381"/>
    <mergeCell ref="F381:G381"/>
    <mergeCell ref="J381:K381"/>
    <mergeCell ref="B382:C382"/>
    <mergeCell ref="D382:E382"/>
    <mergeCell ref="F382:G382"/>
    <mergeCell ref="J382:K382"/>
    <mergeCell ref="A378:G378"/>
    <mergeCell ref="H378:M378"/>
    <mergeCell ref="B379:C379"/>
    <mergeCell ref="F379:G379"/>
    <mergeCell ref="B380:C380"/>
    <mergeCell ref="D380:E380"/>
    <mergeCell ref="F380:G380"/>
    <mergeCell ref="J380:K380"/>
    <mergeCell ref="A371:F371"/>
    <mergeCell ref="G371:M371"/>
    <mergeCell ref="B372:M372"/>
    <mergeCell ref="B373:M373"/>
    <mergeCell ref="A374:C377"/>
    <mergeCell ref="D374:I377"/>
    <mergeCell ref="J374:M377"/>
    <mergeCell ref="A368:E368"/>
    <mergeCell ref="F368:J368"/>
    <mergeCell ref="K368:M368"/>
    <mergeCell ref="A369:M369"/>
    <mergeCell ref="A370:E370"/>
    <mergeCell ref="F370:J370"/>
    <mergeCell ref="K370:M370"/>
    <mergeCell ref="A366:E366"/>
    <mergeCell ref="F366:J366"/>
    <mergeCell ref="K366:M366"/>
    <mergeCell ref="A367:E367"/>
    <mergeCell ref="F367:J367"/>
    <mergeCell ref="K367:M367"/>
    <mergeCell ref="A363:M363"/>
    <mergeCell ref="A364:E364"/>
    <mergeCell ref="F364:J364"/>
    <mergeCell ref="K364:M364"/>
    <mergeCell ref="A365:E365"/>
    <mergeCell ref="F365:J365"/>
    <mergeCell ref="K365:M365"/>
    <mergeCell ref="A360:M360"/>
    <mergeCell ref="A361:E361"/>
    <mergeCell ref="F361:J361"/>
    <mergeCell ref="K361:M361"/>
    <mergeCell ref="A362:E362"/>
    <mergeCell ref="F362:J362"/>
    <mergeCell ref="K362:M362"/>
    <mergeCell ref="J357:K357"/>
    <mergeCell ref="L357:M357"/>
    <mergeCell ref="L358:M358"/>
    <mergeCell ref="A359:M359"/>
    <mergeCell ref="A346:M346"/>
    <mergeCell ref="A347:A348"/>
    <mergeCell ref="B347:G347"/>
    <mergeCell ref="H347:M347"/>
    <mergeCell ref="J356:K356"/>
    <mergeCell ref="L356:M356"/>
    <mergeCell ref="A344:B344"/>
    <mergeCell ref="C344:G344"/>
    <mergeCell ref="J344:M344"/>
    <mergeCell ref="A345:B345"/>
    <mergeCell ref="C345:G345"/>
    <mergeCell ref="H345:I345"/>
    <mergeCell ref="J345:M345"/>
    <mergeCell ref="A342:B342"/>
    <mergeCell ref="C342:G342"/>
    <mergeCell ref="J342:M342"/>
    <mergeCell ref="A343:B343"/>
    <mergeCell ref="C343:G343"/>
    <mergeCell ref="A338:M338"/>
    <mergeCell ref="B339:E339"/>
    <mergeCell ref="H339:J339"/>
    <mergeCell ref="A340:M340"/>
    <mergeCell ref="A341:M341"/>
    <mergeCell ref="B335:C335"/>
    <mergeCell ref="D335:E335"/>
    <mergeCell ref="F335:G335"/>
    <mergeCell ref="B337:I337"/>
    <mergeCell ref="J337:M337"/>
    <mergeCell ref="B333:C333"/>
    <mergeCell ref="D333:E333"/>
    <mergeCell ref="F333:G333"/>
    <mergeCell ref="J333:K333"/>
    <mergeCell ref="B334:C334"/>
    <mergeCell ref="D334:E334"/>
    <mergeCell ref="F334:G334"/>
    <mergeCell ref="J334:K334"/>
    <mergeCell ref="A330:G330"/>
    <mergeCell ref="H330:M330"/>
    <mergeCell ref="B331:C331"/>
    <mergeCell ref="F331:G331"/>
    <mergeCell ref="B332:C332"/>
    <mergeCell ref="D332:E332"/>
    <mergeCell ref="F332:G332"/>
    <mergeCell ref="J332:K332"/>
    <mergeCell ref="A323:F323"/>
    <mergeCell ref="G323:M323"/>
    <mergeCell ref="B324:M324"/>
    <mergeCell ref="B325:M325"/>
    <mergeCell ref="A326:C329"/>
    <mergeCell ref="D326:I329"/>
    <mergeCell ref="J326:M329"/>
    <mergeCell ref="A320:E320"/>
    <mergeCell ref="F320:J320"/>
    <mergeCell ref="K320:M320"/>
    <mergeCell ref="A321:M321"/>
    <mergeCell ref="A322:E322"/>
    <mergeCell ref="F322:J322"/>
    <mergeCell ref="K322:M322"/>
    <mergeCell ref="A318:E318"/>
    <mergeCell ref="F318:J318"/>
    <mergeCell ref="K318:M318"/>
    <mergeCell ref="A319:E319"/>
    <mergeCell ref="F319:J319"/>
    <mergeCell ref="K319:M319"/>
    <mergeCell ref="A315:M315"/>
    <mergeCell ref="A316:E316"/>
    <mergeCell ref="F316:J316"/>
    <mergeCell ref="K316:M316"/>
    <mergeCell ref="A317:E317"/>
    <mergeCell ref="F317:J317"/>
    <mergeCell ref="K317:M317"/>
    <mergeCell ref="A312:M312"/>
    <mergeCell ref="A313:E313"/>
    <mergeCell ref="F313:J313"/>
    <mergeCell ref="K313:M313"/>
    <mergeCell ref="A314:E314"/>
    <mergeCell ref="F314:J314"/>
    <mergeCell ref="K314:M314"/>
    <mergeCell ref="J309:K309"/>
    <mergeCell ref="L309:M309"/>
    <mergeCell ref="L310:M310"/>
    <mergeCell ref="A311:M311"/>
    <mergeCell ref="A298:M298"/>
    <mergeCell ref="A299:A300"/>
    <mergeCell ref="B299:G299"/>
    <mergeCell ref="H299:M299"/>
    <mergeCell ref="J308:K308"/>
    <mergeCell ref="L308:M308"/>
    <mergeCell ref="A296:B296"/>
    <mergeCell ref="C296:G296"/>
    <mergeCell ref="J296:M296"/>
    <mergeCell ref="A297:B297"/>
    <mergeCell ref="C297:G297"/>
    <mergeCell ref="H297:I297"/>
    <mergeCell ref="J297:M297"/>
    <mergeCell ref="A294:B294"/>
    <mergeCell ref="C294:G294"/>
    <mergeCell ref="J294:M294"/>
    <mergeCell ref="A295:B295"/>
    <mergeCell ref="C295:G295"/>
    <mergeCell ref="A290:M290"/>
    <mergeCell ref="B291:E291"/>
    <mergeCell ref="H291:J291"/>
    <mergeCell ref="A292:M292"/>
    <mergeCell ref="A293:M293"/>
    <mergeCell ref="B287:C287"/>
    <mergeCell ref="D287:E287"/>
    <mergeCell ref="F287:G287"/>
    <mergeCell ref="B289:I289"/>
    <mergeCell ref="J289:M289"/>
    <mergeCell ref="B285:C285"/>
    <mergeCell ref="D285:E285"/>
    <mergeCell ref="F285:G285"/>
    <mergeCell ref="J285:K285"/>
    <mergeCell ref="B286:C286"/>
    <mergeCell ref="D286:E286"/>
    <mergeCell ref="F286:G286"/>
    <mergeCell ref="J286:K286"/>
    <mergeCell ref="A282:G282"/>
    <mergeCell ref="H282:M282"/>
    <mergeCell ref="B283:C283"/>
    <mergeCell ref="F283:G283"/>
    <mergeCell ref="B284:C284"/>
    <mergeCell ref="D284:E284"/>
    <mergeCell ref="F284:G284"/>
    <mergeCell ref="J284:K284"/>
    <mergeCell ref="A275:F275"/>
    <mergeCell ref="G275:M275"/>
    <mergeCell ref="B276:M276"/>
    <mergeCell ref="B277:M277"/>
    <mergeCell ref="A278:C281"/>
    <mergeCell ref="D278:I281"/>
    <mergeCell ref="J278:M281"/>
    <mergeCell ref="A272:E272"/>
    <mergeCell ref="F272:J272"/>
    <mergeCell ref="K272:M272"/>
    <mergeCell ref="A273:M273"/>
    <mergeCell ref="A274:E274"/>
    <mergeCell ref="F274:J274"/>
    <mergeCell ref="K274:M274"/>
    <mergeCell ref="A270:E270"/>
    <mergeCell ref="F270:J270"/>
    <mergeCell ref="K270:M270"/>
    <mergeCell ref="A271:E271"/>
    <mergeCell ref="F271:J271"/>
    <mergeCell ref="K271:M271"/>
    <mergeCell ref="A267:M267"/>
    <mergeCell ref="A268:E268"/>
    <mergeCell ref="F268:J268"/>
    <mergeCell ref="K268:M268"/>
    <mergeCell ref="A269:E269"/>
    <mergeCell ref="F269:J269"/>
    <mergeCell ref="K269:M269"/>
    <mergeCell ref="A264:M264"/>
    <mergeCell ref="A265:E265"/>
    <mergeCell ref="F265:J265"/>
    <mergeCell ref="K265:M265"/>
    <mergeCell ref="A266:E266"/>
    <mergeCell ref="F266:J266"/>
    <mergeCell ref="K266:M266"/>
    <mergeCell ref="J261:K261"/>
    <mergeCell ref="L261:M261"/>
    <mergeCell ref="L262:M262"/>
    <mergeCell ref="A263:M263"/>
    <mergeCell ref="A250:M250"/>
    <mergeCell ref="A251:A252"/>
    <mergeCell ref="B251:G251"/>
    <mergeCell ref="H251:M251"/>
    <mergeCell ref="J260:K260"/>
    <mergeCell ref="L260:M260"/>
    <mergeCell ref="A248:B248"/>
    <mergeCell ref="C248:G248"/>
    <mergeCell ref="J248:M248"/>
    <mergeCell ref="A249:B249"/>
    <mergeCell ref="C249:G249"/>
    <mergeCell ref="H249:I249"/>
    <mergeCell ref="J249:M249"/>
    <mergeCell ref="A246:B246"/>
    <mergeCell ref="C246:G246"/>
    <mergeCell ref="J246:M246"/>
    <mergeCell ref="A247:B247"/>
    <mergeCell ref="C247:G247"/>
    <mergeCell ref="A242:M242"/>
    <mergeCell ref="B243:E243"/>
    <mergeCell ref="H243:J243"/>
    <mergeCell ref="A244:M244"/>
    <mergeCell ref="A245:M245"/>
    <mergeCell ref="B239:C239"/>
    <mergeCell ref="D239:E239"/>
    <mergeCell ref="F239:G239"/>
    <mergeCell ref="B241:I241"/>
    <mergeCell ref="J241:M241"/>
    <mergeCell ref="B237:C237"/>
    <mergeCell ref="D237:E237"/>
    <mergeCell ref="F237:G237"/>
    <mergeCell ref="J237:K237"/>
    <mergeCell ref="B238:C238"/>
    <mergeCell ref="D238:E238"/>
    <mergeCell ref="F238:G238"/>
    <mergeCell ref="J238:K238"/>
    <mergeCell ref="A234:G234"/>
    <mergeCell ref="H234:M234"/>
    <mergeCell ref="B235:C235"/>
    <mergeCell ref="F235:G235"/>
    <mergeCell ref="B236:C236"/>
    <mergeCell ref="D236:E236"/>
    <mergeCell ref="F236:G236"/>
    <mergeCell ref="J236:K236"/>
    <mergeCell ref="A227:F227"/>
    <mergeCell ref="G227:M227"/>
    <mergeCell ref="B228:M228"/>
    <mergeCell ref="B229:M229"/>
    <mergeCell ref="A230:C233"/>
    <mergeCell ref="D230:I233"/>
    <mergeCell ref="J230:M233"/>
    <mergeCell ref="A224:E224"/>
    <mergeCell ref="F224:J224"/>
    <mergeCell ref="K224:M224"/>
    <mergeCell ref="A225:M225"/>
    <mergeCell ref="A226:E226"/>
    <mergeCell ref="F226:J226"/>
    <mergeCell ref="K226:M226"/>
    <mergeCell ref="A222:E222"/>
    <mergeCell ref="F222:J222"/>
    <mergeCell ref="K222:M222"/>
    <mergeCell ref="A223:E223"/>
    <mergeCell ref="F223:J223"/>
    <mergeCell ref="K223:M223"/>
    <mergeCell ref="A219:M219"/>
    <mergeCell ref="A220:E220"/>
    <mergeCell ref="F220:J220"/>
    <mergeCell ref="K220:M220"/>
    <mergeCell ref="A221:E221"/>
    <mergeCell ref="F221:J221"/>
    <mergeCell ref="K221:M221"/>
    <mergeCell ref="A216:M216"/>
    <mergeCell ref="A217:E217"/>
    <mergeCell ref="F217:J217"/>
    <mergeCell ref="K217:M217"/>
    <mergeCell ref="A218:E218"/>
    <mergeCell ref="F218:J218"/>
    <mergeCell ref="K218:M218"/>
    <mergeCell ref="J213:K213"/>
    <mergeCell ref="L213:M213"/>
    <mergeCell ref="L214:M214"/>
    <mergeCell ref="A215:M215"/>
    <mergeCell ref="A202:M202"/>
    <mergeCell ref="A203:A204"/>
    <mergeCell ref="B203:G203"/>
    <mergeCell ref="H203:M203"/>
    <mergeCell ref="J212:K212"/>
    <mergeCell ref="L212:M212"/>
    <mergeCell ref="A200:B200"/>
    <mergeCell ref="C200:G200"/>
    <mergeCell ref="J200:M200"/>
    <mergeCell ref="A201:B201"/>
    <mergeCell ref="C201:G201"/>
    <mergeCell ref="H201:I201"/>
    <mergeCell ref="J201:M201"/>
    <mergeCell ref="A198:B198"/>
    <mergeCell ref="C198:G198"/>
    <mergeCell ref="J198:M198"/>
    <mergeCell ref="A199:B199"/>
    <mergeCell ref="C199:G199"/>
    <mergeCell ref="A194:M194"/>
    <mergeCell ref="B195:E195"/>
    <mergeCell ref="H195:J195"/>
    <mergeCell ref="A196:M196"/>
    <mergeCell ref="A197:M197"/>
    <mergeCell ref="B191:C191"/>
    <mergeCell ref="D191:E191"/>
    <mergeCell ref="F191:G191"/>
    <mergeCell ref="B193:I193"/>
    <mergeCell ref="J193:M193"/>
    <mergeCell ref="B189:C189"/>
    <mergeCell ref="D189:E189"/>
    <mergeCell ref="F189:G189"/>
    <mergeCell ref="J189:K189"/>
    <mergeCell ref="B190:C190"/>
    <mergeCell ref="D190:E190"/>
    <mergeCell ref="F190:G190"/>
    <mergeCell ref="J190:K190"/>
    <mergeCell ref="A186:G186"/>
    <mergeCell ref="H186:M186"/>
    <mergeCell ref="B187:C187"/>
    <mergeCell ref="F187:G187"/>
    <mergeCell ref="B188:C188"/>
    <mergeCell ref="D188:E188"/>
    <mergeCell ref="F188:G188"/>
    <mergeCell ref="J188:K188"/>
    <mergeCell ref="A179:F179"/>
    <mergeCell ref="G179:M179"/>
    <mergeCell ref="B180:M180"/>
    <mergeCell ref="B181:M181"/>
    <mergeCell ref="A182:C185"/>
    <mergeCell ref="D182:I185"/>
    <mergeCell ref="J182:M185"/>
    <mergeCell ref="A176:E176"/>
    <mergeCell ref="F176:J176"/>
    <mergeCell ref="K176:M176"/>
    <mergeCell ref="A177:M177"/>
    <mergeCell ref="A178:E178"/>
    <mergeCell ref="F178:J178"/>
    <mergeCell ref="K178:M178"/>
    <mergeCell ref="A174:E174"/>
    <mergeCell ref="F174:J174"/>
    <mergeCell ref="K174:M174"/>
    <mergeCell ref="A175:E175"/>
    <mergeCell ref="F175:J175"/>
    <mergeCell ref="K175:M175"/>
    <mergeCell ref="A171:M171"/>
    <mergeCell ref="A172:E172"/>
    <mergeCell ref="F172:J172"/>
    <mergeCell ref="K172:M172"/>
    <mergeCell ref="A173:E173"/>
    <mergeCell ref="F173:J173"/>
    <mergeCell ref="K173:M173"/>
    <mergeCell ref="A168:M168"/>
    <mergeCell ref="A169:E169"/>
    <mergeCell ref="F169:J169"/>
    <mergeCell ref="K169:M169"/>
    <mergeCell ref="A170:E170"/>
    <mergeCell ref="F170:J170"/>
    <mergeCell ref="K170:M170"/>
    <mergeCell ref="J165:K165"/>
    <mergeCell ref="L165:M165"/>
    <mergeCell ref="L166:M166"/>
    <mergeCell ref="A167:M167"/>
    <mergeCell ref="A154:M154"/>
    <mergeCell ref="A155:A156"/>
    <mergeCell ref="B155:G155"/>
    <mergeCell ref="H155:M155"/>
    <mergeCell ref="J164:K164"/>
    <mergeCell ref="L164:M164"/>
    <mergeCell ref="A152:B152"/>
    <mergeCell ref="C152:G152"/>
    <mergeCell ref="J152:M152"/>
    <mergeCell ref="A153:B153"/>
    <mergeCell ref="C153:G153"/>
    <mergeCell ref="H153:I153"/>
    <mergeCell ref="J153:M153"/>
    <mergeCell ref="A150:B150"/>
    <mergeCell ref="C150:G150"/>
    <mergeCell ref="J150:M150"/>
    <mergeCell ref="A151:B151"/>
    <mergeCell ref="C151:G151"/>
    <mergeCell ref="A146:M146"/>
    <mergeCell ref="B147:E147"/>
    <mergeCell ref="H147:J147"/>
    <mergeCell ref="A148:M148"/>
    <mergeCell ref="A149:M149"/>
    <mergeCell ref="B143:C143"/>
    <mergeCell ref="D143:E143"/>
    <mergeCell ref="F143:G143"/>
    <mergeCell ref="B145:I145"/>
    <mergeCell ref="J145:M145"/>
    <mergeCell ref="B141:C141"/>
    <mergeCell ref="D141:E141"/>
    <mergeCell ref="F141:G141"/>
    <mergeCell ref="J141:K141"/>
    <mergeCell ref="B142:C142"/>
    <mergeCell ref="D142:E142"/>
    <mergeCell ref="F142:G142"/>
    <mergeCell ref="J142:K142"/>
    <mergeCell ref="A138:G138"/>
    <mergeCell ref="H138:M138"/>
    <mergeCell ref="B139:C139"/>
    <mergeCell ref="F139:G139"/>
    <mergeCell ref="B140:C140"/>
    <mergeCell ref="D140:E140"/>
    <mergeCell ref="F140:G140"/>
    <mergeCell ref="J140:K140"/>
    <mergeCell ref="A131:F131"/>
    <mergeCell ref="G131:M131"/>
    <mergeCell ref="B132:M132"/>
    <mergeCell ref="B133:M133"/>
    <mergeCell ref="A134:C137"/>
    <mergeCell ref="D134:I137"/>
    <mergeCell ref="J134:M137"/>
    <mergeCell ref="A128:E128"/>
    <mergeCell ref="F128:J128"/>
    <mergeCell ref="K128:M128"/>
    <mergeCell ref="A129:M129"/>
    <mergeCell ref="A130:E130"/>
    <mergeCell ref="F130:J130"/>
    <mergeCell ref="K130:M130"/>
    <mergeCell ref="A126:E126"/>
    <mergeCell ref="F126:J126"/>
    <mergeCell ref="K126:M126"/>
    <mergeCell ref="A127:E127"/>
    <mergeCell ref="F127:J127"/>
    <mergeCell ref="K127:M127"/>
    <mergeCell ref="A123:M123"/>
    <mergeCell ref="A124:E124"/>
    <mergeCell ref="F124:J124"/>
    <mergeCell ref="K124:M124"/>
    <mergeCell ref="A125:E125"/>
    <mergeCell ref="F125:J125"/>
    <mergeCell ref="K125:M125"/>
    <mergeCell ref="A120:M120"/>
    <mergeCell ref="A121:E121"/>
    <mergeCell ref="F121:J121"/>
    <mergeCell ref="K121:M121"/>
    <mergeCell ref="A122:E122"/>
    <mergeCell ref="F122:J122"/>
    <mergeCell ref="K122:M122"/>
    <mergeCell ref="J117:K117"/>
    <mergeCell ref="L117:M117"/>
    <mergeCell ref="L118:M118"/>
    <mergeCell ref="A119:M119"/>
    <mergeCell ref="A106:M106"/>
    <mergeCell ref="A107:A108"/>
    <mergeCell ref="B107:G107"/>
    <mergeCell ref="H107:M107"/>
    <mergeCell ref="J116:K116"/>
    <mergeCell ref="L116:M116"/>
    <mergeCell ref="A104:B104"/>
    <mergeCell ref="C104:G104"/>
    <mergeCell ref="J104:M104"/>
    <mergeCell ref="A105:B105"/>
    <mergeCell ref="C105:G105"/>
    <mergeCell ref="H105:I105"/>
    <mergeCell ref="J105:M105"/>
    <mergeCell ref="A102:B102"/>
    <mergeCell ref="C102:G102"/>
    <mergeCell ref="J102:M102"/>
    <mergeCell ref="A103:B103"/>
    <mergeCell ref="C103:G103"/>
    <mergeCell ref="A98:M98"/>
    <mergeCell ref="B99:E99"/>
    <mergeCell ref="H99:J99"/>
    <mergeCell ref="A100:M100"/>
    <mergeCell ref="A101:M101"/>
    <mergeCell ref="B95:C95"/>
    <mergeCell ref="D95:E95"/>
    <mergeCell ref="F95:G95"/>
    <mergeCell ref="B97:I97"/>
    <mergeCell ref="J97:M97"/>
    <mergeCell ref="B93:C93"/>
    <mergeCell ref="D93:E93"/>
    <mergeCell ref="F93:G93"/>
    <mergeCell ref="J93:K93"/>
    <mergeCell ref="B94:C94"/>
    <mergeCell ref="D94:E94"/>
    <mergeCell ref="F94:G94"/>
    <mergeCell ref="J94:K94"/>
    <mergeCell ref="A90:G90"/>
    <mergeCell ref="H90:M90"/>
    <mergeCell ref="B91:C91"/>
    <mergeCell ref="F91:G91"/>
    <mergeCell ref="B92:C92"/>
    <mergeCell ref="D92:E92"/>
    <mergeCell ref="F92:G92"/>
    <mergeCell ref="J92:K92"/>
    <mergeCell ref="A83:F83"/>
    <mergeCell ref="G83:M83"/>
    <mergeCell ref="B84:M84"/>
    <mergeCell ref="B85:M85"/>
    <mergeCell ref="A86:C89"/>
    <mergeCell ref="D86:I89"/>
    <mergeCell ref="J86:M89"/>
    <mergeCell ref="A80:E80"/>
    <mergeCell ref="F80:J80"/>
    <mergeCell ref="K80:M80"/>
    <mergeCell ref="A81:M81"/>
    <mergeCell ref="A82:E82"/>
    <mergeCell ref="F82:J82"/>
    <mergeCell ref="K82:M82"/>
    <mergeCell ref="A78:E78"/>
    <mergeCell ref="F78:J78"/>
    <mergeCell ref="K78:M78"/>
    <mergeCell ref="A79:E79"/>
    <mergeCell ref="F79:J79"/>
    <mergeCell ref="K79:M79"/>
    <mergeCell ref="A75:M75"/>
    <mergeCell ref="A76:E76"/>
    <mergeCell ref="F76:J76"/>
    <mergeCell ref="K76:M76"/>
    <mergeCell ref="A77:E77"/>
    <mergeCell ref="F77:J77"/>
    <mergeCell ref="K77:M77"/>
    <mergeCell ref="A72:M72"/>
    <mergeCell ref="A73:E73"/>
    <mergeCell ref="F73:J73"/>
    <mergeCell ref="K73:M73"/>
    <mergeCell ref="A74:E74"/>
    <mergeCell ref="F74:J74"/>
    <mergeCell ref="K74:M74"/>
    <mergeCell ref="J69:K69"/>
    <mergeCell ref="L69:M69"/>
    <mergeCell ref="L70:M70"/>
    <mergeCell ref="A71:M71"/>
    <mergeCell ref="A58:M58"/>
    <mergeCell ref="A59:A60"/>
    <mergeCell ref="B59:G59"/>
    <mergeCell ref="H59:M59"/>
    <mergeCell ref="J68:K68"/>
    <mergeCell ref="L68:M68"/>
    <mergeCell ref="A56:B56"/>
    <mergeCell ref="C56:G56"/>
    <mergeCell ref="J56:M56"/>
    <mergeCell ref="A57:B57"/>
    <mergeCell ref="C57:G57"/>
    <mergeCell ref="H57:I57"/>
    <mergeCell ref="J57:M57"/>
    <mergeCell ref="A54:B54"/>
    <mergeCell ref="C54:G54"/>
    <mergeCell ref="J54:M54"/>
    <mergeCell ref="A55:B55"/>
    <mergeCell ref="C55:G55"/>
    <mergeCell ref="A50:M50"/>
    <mergeCell ref="B51:E51"/>
    <mergeCell ref="H51:J51"/>
    <mergeCell ref="A52:M52"/>
    <mergeCell ref="A53:M53"/>
    <mergeCell ref="A5:M5"/>
    <mergeCell ref="B49:I49"/>
    <mergeCell ref="J49:M49"/>
    <mergeCell ref="A23:M23"/>
    <mergeCell ref="A24:M24"/>
    <mergeCell ref="A25:E25"/>
    <mergeCell ref="F25:J25"/>
    <mergeCell ref="A9:B9"/>
    <mergeCell ref="C9:G9"/>
    <mergeCell ref="H9:I9"/>
    <mergeCell ref="A11:A12"/>
    <mergeCell ref="B11:G11"/>
    <mergeCell ref="H11:M11"/>
    <mergeCell ref="J20:K20"/>
    <mergeCell ref="L20:M20"/>
    <mergeCell ref="J21:K21"/>
    <mergeCell ref="L21:M21"/>
    <mergeCell ref="L22:M22"/>
    <mergeCell ref="K25:M25"/>
    <mergeCell ref="A26:E26"/>
    <mergeCell ref="F26:J26"/>
    <mergeCell ref="K26:M26"/>
    <mergeCell ref="J1:M1"/>
    <mergeCell ref="A2:M2"/>
    <mergeCell ref="B3:E3"/>
    <mergeCell ref="H3:J3"/>
    <mergeCell ref="A4:M4"/>
    <mergeCell ref="B1:I1"/>
    <mergeCell ref="J6:M6"/>
    <mergeCell ref="A7:B7"/>
    <mergeCell ref="C7:G7"/>
    <mergeCell ref="J7:M7"/>
    <mergeCell ref="A8:B8"/>
    <mergeCell ref="C8:G8"/>
    <mergeCell ref="J8:M8"/>
    <mergeCell ref="A6:B6"/>
    <mergeCell ref="C6:G6"/>
    <mergeCell ref="J9:M9"/>
    <mergeCell ref="A10:M10"/>
    <mergeCell ref="A27:M27"/>
    <mergeCell ref="A28:E28"/>
    <mergeCell ref="F28:J28"/>
    <mergeCell ref="K28:M28"/>
    <mergeCell ref="A29:E29"/>
    <mergeCell ref="F29:J29"/>
    <mergeCell ref="K29:M29"/>
    <mergeCell ref="A30:E30"/>
    <mergeCell ref="F30:J30"/>
    <mergeCell ref="K30:M30"/>
    <mergeCell ref="A31:E31"/>
    <mergeCell ref="F31:J31"/>
    <mergeCell ref="K31:M31"/>
    <mergeCell ref="A32:E32"/>
    <mergeCell ref="F32:J32"/>
    <mergeCell ref="K32:M32"/>
    <mergeCell ref="J45:K45"/>
    <mergeCell ref="B46:C46"/>
    <mergeCell ref="D46:E46"/>
    <mergeCell ref="F46:G46"/>
    <mergeCell ref="J46:K46"/>
    <mergeCell ref="B47:C47"/>
    <mergeCell ref="D47:E47"/>
    <mergeCell ref="F47:G47"/>
    <mergeCell ref="B45:C45"/>
    <mergeCell ref="D45:E45"/>
    <mergeCell ref="F45:G45"/>
    <mergeCell ref="A33:M33"/>
    <mergeCell ref="A34:E34"/>
    <mergeCell ref="F34:J34"/>
    <mergeCell ref="K34:M34"/>
    <mergeCell ref="A35:F35"/>
    <mergeCell ref="G35:M35"/>
    <mergeCell ref="B36:M36"/>
    <mergeCell ref="B37:M37"/>
    <mergeCell ref="A38:C41"/>
    <mergeCell ref="D38:I41"/>
    <mergeCell ref="J38:M41"/>
    <mergeCell ref="A42:G42"/>
    <mergeCell ref="H42:M42"/>
    <mergeCell ref="B43:C43"/>
    <mergeCell ref="F43:G43"/>
    <mergeCell ref="B44:C44"/>
    <mergeCell ref="D44:E44"/>
    <mergeCell ref="F44:G44"/>
    <mergeCell ref="J44:K44"/>
  </mergeCells>
  <hyperlinks>
    <hyperlink ref="K3" r:id="rId1"/>
    <hyperlink ref="K51" r:id="rId2"/>
    <hyperlink ref="K99" r:id="rId3"/>
    <hyperlink ref="K147" r:id="rId4"/>
    <hyperlink ref="K195" r:id="rId5"/>
    <hyperlink ref="K243" r:id="rId6"/>
    <hyperlink ref="K291" r:id="rId7"/>
    <hyperlink ref="K339" r:id="rId8"/>
    <hyperlink ref="K387" r:id="rId9"/>
    <hyperlink ref="K435" r:id="rId10"/>
    <hyperlink ref="K483" r:id="rId11"/>
    <hyperlink ref="K531" r:id="rId12"/>
    <hyperlink ref="K579" r:id="rId13"/>
    <hyperlink ref="K627" r:id="rId14"/>
    <hyperlink ref="K675" r:id="rId15"/>
    <hyperlink ref="K723" r:id="rId16"/>
    <hyperlink ref="K771" r:id="rId17"/>
    <hyperlink ref="K819" r:id="rId18"/>
    <hyperlink ref="K867" r:id="rId19"/>
    <hyperlink ref="K915" r:id="rId20"/>
    <hyperlink ref="K963" r:id="rId21"/>
  </hyperlinks>
  <pageMargins left="0.2" right="0.27559055118110237" top="0.35" bottom="0.86" header="0.31496062992125984" footer="0.31496062992125984"/>
  <pageSetup scale="79" orientation="portrait" r:id="rId22"/>
  <rowBreaks count="20" manualBreakCount="20">
    <brk id="47" max="16383" man="1"/>
    <brk id="96" max="16383" man="1"/>
    <brk id="144" max="16383" man="1"/>
    <brk id="192" max="16383" man="1"/>
    <brk id="240" max="16383" man="1"/>
    <brk id="288" max="16383" man="1"/>
    <brk id="336" max="16383" man="1"/>
    <brk id="384" max="16383" man="1"/>
    <brk id="432" max="16383" man="1"/>
    <brk id="480" max="16383" man="1"/>
    <brk id="528" max="16383" man="1"/>
    <brk id="576" max="16383" man="1"/>
    <brk id="624" max="16383" man="1"/>
    <brk id="672" max="16383" man="1"/>
    <brk id="720" max="16383" man="1"/>
    <brk id="768" max="16383" man="1"/>
    <brk id="816" max="16383" man="1"/>
    <brk id="864" max="16383" man="1"/>
    <brk id="912" max="16383" man="1"/>
    <brk id="960" max="16383" man="1"/>
  </rowBreaks>
  <drawing r:id="rId2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34"/>
  <sheetViews>
    <sheetView topLeftCell="AD2" zoomScale="84" zoomScaleNormal="84" workbookViewId="0">
      <selection activeCell="BE15" sqref="BE15"/>
    </sheetView>
  </sheetViews>
  <sheetFormatPr defaultColWidth="9.140625" defaultRowHeight="15"/>
  <cols>
    <col min="1" max="1" width="4.140625" customWidth="1"/>
    <col min="2" max="2" width="16.7109375" customWidth="1"/>
    <col min="3" max="3" width="6" customWidth="1"/>
    <col min="4" max="4" width="5.5703125" customWidth="1"/>
    <col min="5" max="5" width="4.42578125" customWidth="1"/>
    <col min="6" max="6" width="5.5703125" customWidth="1"/>
    <col min="7" max="7" width="6.28515625" customWidth="1"/>
    <col min="8" max="8" width="4" customWidth="1"/>
    <col min="9" max="9" width="5.28515625" style="173" customWidth="1"/>
    <col min="10" max="10" width="4.42578125" style="173" customWidth="1"/>
    <col min="11" max="11" width="3.85546875" style="173" customWidth="1"/>
    <col min="12" max="12" width="6.140625" style="173" customWidth="1"/>
    <col min="13" max="13" width="6.85546875" style="173" bestFit="1" customWidth="1"/>
    <col min="14" max="14" width="3.42578125" style="173" bestFit="1" customWidth="1"/>
    <col min="15" max="15" width="5.28515625" customWidth="1"/>
    <col min="16" max="16" width="5" customWidth="1"/>
    <col min="17" max="17" width="4.85546875" customWidth="1"/>
    <col min="18" max="18" width="6.28515625" customWidth="1"/>
    <col min="19" max="19" width="5.5703125" customWidth="1"/>
    <col min="20" max="20" width="3.85546875" customWidth="1"/>
    <col min="21" max="21" width="5.28515625" style="173" customWidth="1"/>
    <col min="22" max="22" width="3.85546875" style="173" customWidth="1"/>
    <col min="23" max="23" width="4.5703125" style="173" customWidth="1"/>
    <col min="24" max="24" width="6.140625" style="173" bestFit="1" customWidth="1"/>
    <col min="25" max="25" width="8.42578125" style="173" bestFit="1" customWidth="1"/>
    <col min="26" max="26" width="3.42578125" style="173" bestFit="1" customWidth="1"/>
    <col min="27" max="27" width="3.28515625" customWidth="1"/>
    <col min="28" max="28" width="17.42578125" customWidth="1"/>
    <col min="29" max="29" width="4.85546875" customWidth="1"/>
    <col min="30" max="30" width="4.140625" customWidth="1"/>
    <col min="31" max="31" width="4.42578125" customWidth="1"/>
    <col min="32" max="32" width="5" customWidth="1"/>
    <col min="33" max="33" width="6.140625" customWidth="1"/>
    <col min="34" max="34" width="3.85546875" customWidth="1"/>
    <col min="35" max="35" width="5.28515625" style="173" customWidth="1"/>
    <col min="36" max="36" width="4.28515625" style="173" bestFit="1" customWidth="1"/>
    <col min="37" max="37" width="3.28515625" style="173" customWidth="1"/>
    <col min="38" max="38" width="6" style="173" customWidth="1"/>
    <col min="39" max="39" width="8.85546875" style="173" customWidth="1"/>
    <col min="40" max="40" width="4.7109375" style="173" customWidth="1"/>
    <col min="41" max="42" width="4.7109375" customWidth="1"/>
    <col min="43" max="43" width="4.5703125" customWidth="1"/>
    <col min="44" max="44" width="5.7109375" customWidth="1"/>
    <col min="45" max="45" width="5.140625" customWidth="1"/>
    <col min="46" max="46" width="3.5703125" customWidth="1"/>
    <col min="47" max="47" width="5.5703125" style="173" customWidth="1"/>
    <col min="48" max="48" width="5.28515625" style="173" customWidth="1"/>
    <col min="49" max="49" width="4.28515625" style="173" customWidth="1"/>
    <col min="50" max="50" width="6.140625" style="173" customWidth="1"/>
    <col min="51" max="51" width="9.7109375" style="173" customWidth="1"/>
    <col min="52" max="52" width="4.28515625" style="173" customWidth="1"/>
    <col min="53" max="53" width="18.85546875" customWidth="1"/>
    <col min="54" max="54" width="9.7109375" customWidth="1"/>
    <col min="55" max="55" width="9" customWidth="1"/>
    <col min="56" max="56" width="5.85546875" customWidth="1"/>
    <col min="57" max="57" width="6.140625" customWidth="1"/>
    <col min="58" max="58" width="6.5703125" customWidth="1"/>
    <col min="59" max="59" width="6" customWidth="1"/>
    <col min="60" max="62" width="8.7109375" customWidth="1"/>
    <col min="63" max="63" width="8.42578125" style="174" customWidth="1"/>
    <col min="64" max="64" width="8.5703125" customWidth="1"/>
  </cols>
  <sheetData>
    <row r="1" spans="1:64" ht="18">
      <c r="A1" s="725" t="s">
        <v>304</v>
      </c>
      <c r="B1" s="721"/>
      <c r="C1" s="721"/>
      <c r="D1" s="721"/>
      <c r="E1" s="721"/>
      <c r="F1" s="721"/>
      <c r="G1" s="721"/>
      <c r="H1" s="721"/>
      <c r="I1" s="721"/>
      <c r="J1" s="721"/>
      <c r="K1" s="721"/>
      <c r="L1" s="721"/>
      <c r="M1" s="721"/>
      <c r="N1" s="721"/>
      <c r="O1" s="721"/>
      <c r="P1" s="721"/>
      <c r="Q1" s="721"/>
      <c r="R1" s="721"/>
      <c r="S1" s="721"/>
      <c r="T1" s="721"/>
      <c r="U1" s="721"/>
      <c r="V1" s="721"/>
      <c r="W1" s="721"/>
      <c r="X1" s="721"/>
      <c r="Y1" s="721"/>
      <c r="Z1" s="726"/>
      <c r="AA1" s="725" t="s">
        <v>304</v>
      </c>
      <c r="AB1" s="721"/>
      <c r="AC1" s="721"/>
      <c r="AD1" s="721"/>
      <c r="AE1" s="721"/>
      <c r="AF1" s="721"/>
      <c r="AG1" s="721"/>
      <c r="AH1" s="721"/>
      <c r="AI1" s="721"/>
      <c r="AJ1" s="721"/>
      <c r="AK1" s="721"/>
      <c r="AL1" s="721"/>
      <c r="AM1" s="721"/>
      <c r="AN1" s="721"/>
      <c r="AO1" s="721"/>
      <c r="AP1" s="721"/>
      <c r="AQ1" s="721"/>
      <c r="AR1" s="721"/>
      <c r="AS1" s="721"/>
      <c r="AT1" s="721"/>
      <c r="AU1" s="721"/>
      <c r="AV1" s="721"/>
      <c r="AW1" s="721"/>
      <c r="AX1" s="721"/>
      <c r="AY1" s="721"/>
      <c r="AZ1" s="726"/>
      <c r="BA1" s="721"/>
      <c r="BB1" s="721"/>
      <c r="BC1" s="721"/>
      <c r="BD1" s="721"/>
      <c r="BE1" s="721"/>
      <c r="BF1" s="721"/>
      <c r="BG1" s="721"/>
      <c r="BH1" s="721"/>
      <c r="BI1" s="721"/>
      <c r="BJ1" s="721"/>
      <c r="BK1" s="721"/>
      <c r="BL1" s="721"/>
    </row>
    <row r="2" spans="1:64" ht="18">
      <c r="A2" s="725" t="s">
        <v>305</v>
      </c>
      <c r="B2" s="721"/>
      <c r="C2" s="721"/>
      <c r="D2" s="721"/>
      <c r="E2" s="721"/>
      <c r="F2" s="721"/>
      <c r="G2" s="721"/>
      <c r="H2" s="721"/>
      <c r="I2" s="721"/>
      <c r="J2" s="721"/>
      <c r="K2" s="721"/>
      <c r="L2" s="721"/>
      <c r="M2" s="721"/>
      <c r="N2" s="721"/>
      <c r="O2" s="721"/>
      <c r="P2" s="721"/>
      <c r="Q2" s="721"/>
      <c r="R2" s="721"/>
      <c r="S2" s="721"/>
      <c r="T2" s="721"/>
      <c r="U2" s="721"/>
      <c r="V2" s="721"/>
      <c r="W2" s="721"/>
      <c r="X2" s="721"/>
      <c r="Y2" s="721"/>
      <c r="Z2" s="726"/>
      <c r="AA2" s="725" t="s">
        <v>306</v>
      </c>
      <c r="AB2" s="721"/>
      <c r="AC2" s="721"/>
      <c r="AD2" s="721"/>
      <c r="AE2" s="721"/>
      <c r="AF2" s="721"/>
      <c r="AG2" s="721"/>
      <c r="AH2" s="721"/>
      <c r="AI2" s="721"/>
      <c r="AJ2" s="721"/>
      <c r="AK2" s="721"/>
      <c r="AL2" s="721"/>
      <c r="AM2" s="721"/>
      <c r="AN2" s="721"/>
      <c r="AO2" s="721"/>
      <c r="AP2" s="721"/>
      <c r="AQ2" s="721"/>
      <c r="AR2" s="721"/>
      <c r="AS2" s="721"/>
      <c r="AT2" s="721"/>
      <c r="AU2" s="721"/>
      <c r="AV2" s="721"/>
      <c r="AW2" s="721"/>
      <c r="AX2" s="721"/>
      <c r="AY2" s="721"/>
      <c r="AZ2" s="726"/>
      <c r="BA2" s="721"/>
      <c r="BB2" s="721"/>
      <c r="BC2" s="721"/>
      <c r="BD2" s="721"/>
      <c r="BE2" s="721"/>
      <c r="BF2" s="721"/>
      <c r="BG2" s="721"/>
      <c r="BH2" s="721"/>
      <c r="BI2" s="721"/>
      <c r="BJ2" s="721"/>
      <c r="BK2" s="721"/>
      <c r="BL2" s="721"/>
    </row>
    <row r="3" spans="1:64" ht="18">
      <c r="A3" s="143" t="s">
        <v>220</v>
      </c>
      <c r="B3" s="144"/>
      <c r="C3" s="144" t="s">
        <v>139</v>
      </c>
      <c r="D3" s="144"/>
      <c r="E3" s="144"/>
      <c r="F3" s="144"/>
      <c r="G3" s="144"/>
      <c r="H3" s="144"/>
      <c r="I3" s="144"/>
      <c r="J3" s="144"/>
      <c r="K3" s="144"/>
      <c r="L3" s="721" t="s">
        <v>307</v>
      </c>
      <c r="M3" s="721"/>
      <c r="N3" s="721"/>
      <c r="O3" s="721"/>
      <c r="P3" s="721"/>
      <c r="Q3" s="721" t="s">
        <v>440</v>
      </c>
      <c r="R3" s="721"/>
      <c r="S3" s="721"/>
      <c r="T3" s="721"/>
      <c r="U3" s="721"/>
      <c r="V3" s="721"/>
      <c r="W3" s="721"/>
      <c r="X3" s="145"/>
      <c r="Y3" s="145"/>
      <c r="Z3" s="145"/>
      <c r="AA3" s="143" t="s">
        <v>308</v>
      </c>
      <c r="AB3" s="144" t="s">
        <v>441</v>
      </c>
      <c r="AC3" s="144"/>
      <c r="AD3" s="144"/>
      <c r="AE3" s="144"/>
      <c r="AF3" s="144"/>
      <c r="AG3" s="144"/>
      <c r="AH3" s="144"/>
      <c r="AI3" s="144"/>
      <c r="AJ3" s="144"/>
      <c r="AK3" s="144"/>
      <c r="AL3" s="721" t="s">
        <v>307</v>
      </c>
      <c r="AM3" s="721"/>
      <c r="AN3" s="721"/>
      <c r="AO3" s="721"/>
      <c r="AP3" s="721"/>
      <c r="AQ3" s="721" t="s">
        <v>440</v>
      </c>
      <c r="AR3" s="721"/>
      <c r="AS3" s="721"/>
      <c r="AT3" s="721"/>
      <c r="AU3" s="721"/>
      <c r="AV3" s="721"/>
      <c r="AW3" s="721"/>
      <c r="AX3" s="145"/>
      <c r="AY3" s="145"/>
      <c r="AZ3" s="145"/>
      <c r="BA3" s="144" t="s">
        <v>442</v>
      </c>
      <c r="BB3" s="144"/>
      <c r="BC3" s="144"/>
      <c r="BD3" s="144"/>
      <c r="BE3" s="144"/>
      <c r="BF3" s="144"/>
      <c r="BG3" s="144"/>
      <c r="BH3" s="144"/>
      <c r="BI3" s="721" t="s">
        <v>307</v>
      </c>
      <c r="BJ3" s="721"/>
      <c r="BK3" s="721"/>
      <c r="BL3" s="721"/>
    </row>
    <row r="4" spans="1:64" ht="18.75" customHeight="1">
      <c r="A4" s="146" t="s">
        <v>140</v>
      </c>
      <c r="B4" s="147" t="s">
        <v>309</v>
      </c>
      <c r="C4" s="722" t="s">
        <v>123</v>
      </c>
      <c r="D4" s="723"/>
      <c r="E4" s="723"/>
      <c r="F4" s="723"/>
      <c r="G4" s="723"/>
      <c r="H4" s="723"/>
      <c r="I4" s="723"/>
      <c r="J4" s="723"/>
      <c r="K4" s="723"/>
      <c r="L4" s="723"/>
      <c r="M4" s="723"/>
      <c r="N4" s="724"/>
      <c r="O4" s="722" t="s">
        <v>124</v>
      </c>
      <c r="P4" s="723"/>
      <c r="Q4" s="723"/>
      <c r="R4" s="723"/>
      <c r="S4" s="723"/>
      <c r="T4" s="723"/>
      <c r="U4" s="723"/>
      <c r="V4" s="723"/>
      <c r="W4" s="723"/>
      <c r="X4" s="723"/>
      <c r="Y4" s="723"/>
      <c r="Z4" s="724"/>
      <c r="AA4" s="148"/>
      <c r="AB4" s="148"/>
      <c r="AC4" s="722" t="s">
        <v>125</v>
      </c>
      <c r="AD4" s="723"/>
      <c r="AE4" s="723"/>
      <c r="AF4" s="723"/>
      <c r="AG4" s="724"/>
      <c r="AH4" s="148"/>
      <c r="AI4" s="148"/>
      <c r="AJ4" s="148"/>
      <c r="AK4" s="148"/>
      <c r="AL4" s="148"/>
      <c r="AM4" s="148"/>
      <c r="AN4" s="148"/>
      <c r="AO4" s="722" t="s">
        <v>126</v>
      </c>
      <c r="AP4" s="723"/>
      <c r="AQ4" s="723"/>
      <c r="AR4" s="723"/>
      <c r="AS4" s="723"/>
      <c r="AT4" s="148"/>
      <c r="AU4" s="148"/>
      <c r="AV4" s="148"/>
      <c r="AW4" s="148"/>
      <c r="AX4" s="148"/>
      <c r="AY4" s="148"/>
      <c r="AZ4" s="148"/>
      <c r="BA4" s="147"/>
      <c r="BB4" s="149" t="s">
        <v>221</v>
      </c>
      <c r="BC4" s="149"/>
      <c r="BD4" s="722" t="s">
        <v>218</v>
      </c>
      <c r="BE4" s="724"/>
      <c r="BF4" s="722" t="s">
        <v>253</v>
      </c>
      <c r="BG4" s="724"/>
      <c r="BH4" s="722"/>
      <c r="BI4" s="724"/>
      <c r="BJ4" s="722"/>
      <c r="BK4" s="724"/>
      <c r="BL4" s="150"/>
    </row>
    <row r="5" spans="1:64" ht="76.5" customHeight="1">
      <c r="A5" s="147"/>
      <c r="B5" s="147"/>
      <c r="C5" s="151" t="s">
        <v>310</v>
      </c>
      <c r="D5" s="151" t="s">
        <v>311</v>
      </c>
      <c r="E5" s="152" t="s">
        <v>312</v>
      </c>
      <c r="F5" s="151" t="s">
        <v>222</v>
      </c>
      <c r="G5" s="151" t="s">
        <v>313</v>
      </c>
      <c r="H5" s="151"/>
      <c r="I5" s="151" t="s">
        <v>314</v>
      </c>
      <c r="J5" s="151" t="s">
        <v>224</v>
      </c>
      <c r="K5" s="151" t="s">
        <v>315</v>
      </c>
      <c r="L5" s="151" t="s">
        <v>225</v>
      </c>
      <c r="M5" s="151" t="s">
        <v>128</v>
      </c>
      <c r="N5" s="151"/>
      <c r="O5" s="151" t="s">
        <v>310</v>
      </c>
      <c r="P5" s="151" t="s">
        <v>311</v>
      </c>
      <c r="Q5" s="152" t="s">
        <v>312</v>
      </c>
      <c r="R5" s="151" t="s">
        <v>222</v>
      </c>
      <c r="S5" s="151" t="s">
        <v>313</v>
      </c>
      <c r="T5" s="151"/>
      <c r="U5" s="151" t="s">
        <v>314</v>
      </c>
      <c r="V5" s="151" t="s">
        <v>224</v>
      </c>
      <c r="W5" s="151" t="s">
        <v>223</v>
      </c>
      <c r="X5" s="151" t="s">
        <v>225</v>
      </c>
      <c r="Y5" s="151" t="s">
        <v>128</v>
      </c>
      <c r="Z5" s="151"/>
      <c r="AA5" s="146" t="s">
        <v>140</v>
      </c>
      <c r="AB5" s="147" t="s">
        <v>309</v>
      </c>
      <c r="AC5" s="151" t="s">
        <v>310</v>
      </c>
      <c r="AD5" s="151" t="s">
        <v>311</v>
      </c>
      <c r="AE5" s="152" t="s">
        <v>312</v>
      </c>
      <c r="AF5" s="151" t="s">
        <v>222</v>
      </c>
      <c r="AG5" s="151" t="s">
        <v>313</v>
      </c>
      <c r="AH5" s="151"/>
      <c r="AI5" s="151" t="s">
        <v>314</v>
      </c>
      <c r="AJ5" s="151" t="s">
        <v>224</v>
      </c>
      <c r="AK5" s="151" t="s">
        <v>315</v>
      </c>
      <c r="AL5" s="151" t="s">
        <v>225</v>
      </c>
      <c r="AM5" s="153" t="s">
        <v>128</v>
      </c>
      <c r="AN5" s="151"/>
      <c r="AO5" s="151" t="s">
        <v>310</v>
      </c>
      <c r="AP5" s="151" t="s">
        <v>311</v>
      </c>
      <c r="AQ5" s="152" t="s">
        <v>312</v>
      </c>
      <c r="AR5" s="151" t="s">
        <v>222</v>
      </c>
      <c r="AS5" s="151" t="s">
        <v>313</v>
      </c>
      <c r="AT5" s="151"/>
      <c r="AU5" s="151" t="s">
        <v>314</v>
      </c>
      <c r="AV5" s="151" t="s">
        <v>224</v>
      </c>
      <c r="AW5" s="151" t="s">
        <v>315</v>
      </c>
      <c r="AX5" s="151" t="s">
        <v>225</v>
      </c>
      <c r="AY5" s="151" t="s">
        <v>128</v>
      </c>
      <c r="AZ5" s="151"/>
      <c r="BA5" s="147" t="s">
        <v>309</v>
      </c>
      <c r="BB5" s="151" t="s">
        <v>222</v>
      </c>
      <c r="BC5" s="152" t="s">
        <v>225</v>
      </c>
      <c r="BD5" s="151" t="s">
        <v>222</v>
      </c>
      <c r="BE5" s="152" t="s">
        <v>225</v>
      </c>
      <c r="BF5" s="151" t="s">
        <v>222</v>
      </c>
      <c r="BG5" s="152" t="s">
        <v>225</v>
      </c>
      <c r="BH5" s="152" t="s">
        <v>179</v>
      </c>
      <c r="BI5" s="152" t="s">
        <v>316</v>
      </c>
      <c r="BJ5" s="152" t="s">
        <v>188</v>
      </c>
      <c r="BK5" s="154" t="s">
        <v>189</v>
      </c>
      <c r="BL5" s="151" t="s">
        <v>187</v>
      </c>
    </row>
    <row r="6" spans="1:64" s="158" customFormat="1">
      <c r="A6" s="155"/>
      <c r="B6" s="155"/>
      <c r="C6" s="123">
        <v>10</v>
      </c>
      <c r="D6" s="123">
        <v>5</v>
      </c>
      <c r="E6" s="123">
        <v>5</v>
      </c>
      <c r="F6" s="123">
        <v>80</v>
      </c>
      <c r="G6" s="123">
        <f>SUM(C6:F6)</f>
        <v>100</v>
      </c>
      <c r="H6" s="123"/>
      <c r="I6" s="123">
        <v>10</v>
      </c>
      <c r="J6" s="123">
        <v>5</v>
      </c>
      <c r="K6" s="123">
        <v>5</v>
      </c>
      <c r="L6" s="123">
        <v>80</v>
      </c>
      <c r="M6" s="123">
        <v>100</v>
      </c>
      <c r="N6" s="123" t="s">
        <v>187</v>
      </c>
      <c r="O6" s="123">
        <v>10</v>
      </c>
      <c r="P6" s="123">
        <v>5</v>
      </c>
      <c r="Q6" s="123">
        <v>5</v>
      </c>
      <c r="R6" s="123">
        <v>80</v>
      </c>
      <c r="S6" s="123">
        <f>SUM(O6:R6)</f>
        <v>100</v>
      </c>
      <c r="T6" s="123"/>
      <c r="U6" s="123">
        <v>10</v>
      </c>
      <c r="V6" s="123">
        <v>5</v>
      </c>
      <c r="W6" s="123">
        <v>5</v>
      </c>
      <c r="X6" s="123">
        <v>80</v>
      </c>
      <c r="Y6" s="123">
        <v>100</v>
      </c>
      <c r="Z6" s="123" t="s">
        <v>187</v>
      </c>
      <c r="AA6" s="155"/>
      <c r="AB6" s="155"/>
      <c r="AC6" s="123">
        <v>10</v>
      </c>
      <c r="AD6" s="123">
        <v>5</v>
      </c>
      <c r="AE6" s="123">
        <v>5</v>
      </c>
      <c r="AF6" s="123">
        <v>80</v>
      </c>
      <c r="AG6" s="123">
        <f>SUM(AC6:AF6)</f>
        <v>100</v>
      </c>
      <c r="AH6" s="123"/>
      <c r="AI6" s="123">
        <v>10</v>
      </c>
      <c r="AJ6" s="123">
        <v>5</v>
      </c>
      <c r="AK6" s="123">
        <v>5</v>
      </c>
      <c r="AL6" s="123">
        <v>80</v>
      </c>
      <c r="AM6" s="123">
        <v>100</v>
      </c>
      <c r="AN6" s="123" t="s">
        <v>187</v>
      </c>
      <c r="AO6" s="123">
        <v>10</v>
      </c>
      <c r="AP6" s="123">
        <v>5</v>
      </c>
      <c r="AQ6" s="123">
        <v>5</v>
      </c>
      <c r="AR6" s="123">
        <v>80</v>
      </c>
      <c r="AS6" s="123">
        <f>SUM(AO6:AR6)</f>
        <v>100</v>
      </c>
      <c r="AT6" s="123"/>
      <c r="AU6" s="123">
        <v>10</v>
      </c>
      <c r="AV6" s="123">
        <v>5</v>
      </c>
      <c r="AW6" s="123">
        <v>5</v>
      </c>
      <c r="AX6" s="123">
        <v>80</v>
      </c>
      <c r="AY6" s="123">
        <v>100</v>
      </c>
      <c r="AZ6" s="123" t="s">
        <v>187</v>
      </c>
      <c r="BA6" s="155"/>
      <c r="BB6" s="156">
        <v>50</v>
      </c>
      <c r="BC6" s="123">
        <v>50</v>
      </c>
      <c r="BD6" s="123">
        <v>50</v>
      </c>
      <c r="BE6" s="123">
        <v>50</v>
      </c>
      <c r="BF6" s="123">
        <v>50</v>
      </c>
      <c r="BG6" s="123">
        <v>50</v>
      </c>
      <c r="BH6" s="155">
        <f>(G6+S6+AG6+AS6+BB6)</f>
        <v>450</v>
      </c>
      <c r="BI6" s="155">
        <f>(M6+Y6+AM6+AY6+BC6)</f>
        <v>450</v>
      </c>
      <c r="BJ6" s="155">
        <f>SUM(BH6:BI6)</f>
        <v>900</v>
      </c>
      <c r="BK6" s="157"/>
      <c r="BL6" s="155"/>
    </row>
    <row r="7" spans="1:64" ht="15.75">
      <c r="A7" s="184">
        <v>1</v>
      </c>
      <c r="B7" s="185" t="s">
        <v>13</v>
      </c>
      <c r="C7" s="186">
        <v>5.75</v>
      </c>
      <c r="D7" s="187">
        <v>4</v>
      </c>
      <c r="E7" s="188">
        <v>3</v>
      </c>
      <c r="F7" s="189">
        <v>27</v>
      </c>
      <c r="G7" s="190">
        <f>SUM(C7:F7)</f>
        <v>39.75</v>
      </c>
      <c r="H7" s="191" t="str">
        <f t="shared" ref="H7:H27" si="0">IF(G7&gt;=91,"A1",IF(G7&gt;=81,"A2",IF(G7&gt;=71,"B1",IF(G7&gt;=61,"B2",IF(G7&gt;=51,"C1",IF(G7&gt;=41,"C2",IF(G7&gt;=33,"D","E")))))))</f>
        <v>D</v>
      </c>
      <c r="I7" s="25">
        <v>2.25</v>
      </c>
      <c r="J7" s="28">
        <v>4</v>
      </c>
      <c r="K7" s="28">
        <v>3</v>
      </c>
      <c r="L7" s="330">
        <v>35.5</v>
      </c>
      <c r="M7" s="160">
        <f t="shared" ref="M7:M27" si="1">SUM(I7:L7)</f>
        <v>44.75</v>
      </c>
      <c r="N7" s="28" t="str">
        <f>IF(M7&gt;=91,"A1",IF(M7&gt;=81,"A2",IF(M7&gt;=71,"B1",IF(M7&gt;=61,"B2",IF(M7&gt;=51,"C1",IF(M7&gt;=41,"C2",IF(M7&gt;=33,"D","E")))))))</f>
        <v>C2</v>
      </c>
      <c r="O7" s="122">
        <v>8.25</v>
      </c>
      <c r="P7" s="118" t="s">
        <v>321</v>
      </c>
      <c r="Q7" s="118" t="s">
        <v>322</v>
      </c>
      <c r="R7" s="118">
        <v>31.5</v>
      </c>
      <c r="S7" s="160">
        <f>(O7+P7+Q7+R7)</f>
        <v>46.75</v>
      </c>
      <c r="T7" s="28" t="str">
        <f>IF(S7&gt;=91,"A1",IF(S7&gt;=81,"A2",IF(S7&gt;=71,"B1",IF(S7&gt;=61,"B2",IF(S7&gt;=51,"C1",IF(S7&gt;=41,"C2",IF(S7&gt;=33,"D","E")))))))</f>
        <v>C2</v>
      </c>
      <c r="U7" s="118">
        <v>6.75</v>
      </c>
      <c r="V7" s="28">
        <v>3.5</v>
      </c>
      <c r="W7" s="28">
        <v>3.5</v>
      </c>
      <c r="X7" s="118">
        <v>41</v>
      </c>
      <c r="Y7" s="119">
        <f t="shared" ref="Y7:Y8" si="2">SUM(U7:X7)</f>
        <v>54.75</v>
      </c>
      <c r="Z7" s="120" t="str">
        <f>IF(Y7&gt;=91,"A1",IF(Y7&gt;=81,"A2",IF(Y7&gt;=71,"B1",IF(Y7&gt;=61,"B2",IF(Y7&gt;=51,"C1",IF(Y7&gt;=41,"C2",IF(Y7&gt;=33,"D","E")))))))</f>
        <v>C1</v>
      </c>
      <c r="AA7" s="82">
        <v>1</v>
      </c>
      <c r="AB7" s="159" t="s">
        <v>13</v>
      </c>
      <c r="AC7" s="118">
        <v>4.5</v>
      </c>
      <c r="AD7" s="118" t="s">
        <v>322</v>
      </c>
      <c r="AE7" s="118" t="s">
        <v>322</v>
      </c>
      <c r="AF7" s="118">
        <v>20</v>
      </c>
      <c r="AG7" s="28">
        <f>(AC7+AD7+AE7+AF7)</f>
        <v>32.5</v>
      </c>
      <c r="AH7" s="28" t="str">
        <f>IF(AG7&gt;=91,"A1",IF(AG7&gt;=81,"A2",IF(AG7&gt;=71,"B1",IF(AG7&gt;=61,"B2",IF(AG7&gt;=51,"C1",IF(AG7&gt;=41,"C2",IF(AG7&gt;=33,"D","E")))))))</f>
        <v>E</v>
      </c>
      <c r="AI7" s="25">
        <v>2.5</v>
      </c>
      <c r="AJ7" s="28">
        <v>3.5</v>
      </c>
      <c r="AK7" s="28">
        <v>3</v>
      </c>
      <c r="AL7" s="121">
        <v>17.5</v>
      </c>
      <c r="AM7" s="119">
        <f>SUM(AI7:AL7)</f>
        <v>26.5</v>
      </c>
      <c r="AN7" s="120" t="str">
        <f>IF(AM7&gt;=91,"A1",IF(AM7&gt;=81,"A2",IF(AM7&gt;=71,"B1",IF(AM7&gt;=61,"B2",IF(AM7&gt;=51,"C1",IF(AM7&gt;=41,"C2",IF(AM7&gt;=33,"D","E")))))))</f>
        <v>E</v>
      </c>
      <c r="AO7" s="118">
        <v>7.25</v>
      </c>
      <c r="AP7" s="118" t="s">
        <v>323</v>
      </c>
      <c r="AQ7" s="118" t="s">
        <v>324</v>
      </c>
      <c r="AR7" s="118">
        <v>35.5</v>
      </c>
      <c r="AS7" s="28">
        <f>(AO7+AP7+AQ7+AR7)</f>
        <v>50.75</v>
      </c>
      <c r="AT7" s="28" t="str">
        <f>IF(AS7&gt;=91,"A1",IF(AS7&gt;=81,"A2",IF(AS7&gt;=71,"B1",IF(AS7&gt;=61,"B2",IF(AS7&gt;=51,"C1",IF(AS7&gt;=41,"C2",IF(AS7&gt;=33,"D","E")))))))</f>
        <v>C2</v>
      </c>
      <c r="AU7" s="122">
        <v>4.25</v>
      </c>
      <c r="AV7" s="318">
        <v>3</v>
      </c>
      <c r="AW7" s="318">
        <v>4</v>
      </c>
      <c r="AX7" s="314">
        <v>28.5</v>
      </c>
      <c r="AY7" s="119">
        <f t="shared" ref="AY7:AY8" si="3">SUM(AU7:AX7)</f>
        <v>39.75</v>
      </c>
      <c r="AZ7" s="119" t="str">
        <f>IF(AY7&gt;=91,"A1",IF(AY7&gt;=81,"A2",IF(AY7&gt;=71,"B1",IF(AY7&gt;=61,"B2",IF(AY7&gt;=51,"C1",IF(AY7&gt;=41,"C2",IF(AY7&gt;=33,"D","E")))))))</f>
        <v>D</v>
      </c>
      <c r="BA7" s="159" t="s">
        <v>13</v>
      </c>
      <c r="BB7" s="124">
        <v>25</v>
      </c>
      <c r="BC7" s="123">
        <v>18</v>
      </c>
      <c r="BD7" s="125">
        <v>42.5</v>
      </c>
      <c r="BE7" s="118">
        <v>29</v>
      </c>
      <c r="BF7" s="125">
        <v>2</v>
      </c>
      <c r="BG7" s="118">
        <v>14.5</v>
      </c>
      <c r="BH7" s="155">
        <f t="shared" ref="BH7:BH27" si="4">(G7+S7+AG7+AS7+BB7)</f>
        <v>194.75</v>
      </c>
      <c r="BI7" s="155">
        <f t="shared" ref="BI7:BI27" si="5">(M7+Y7+AM7+AY7+BC7)</f>
        <v>183.75</v>
      </c>
      <c r="BJ7" s="120">
        <f t="shared" ref="BJ7:BJ27" si="6">SUM(BH7:BI7)</f>
        <v>378.5</v>
      </c>
      <c r="BK7" s="119">
        <f>BJ7/900*100</f>
        <v>42.055555555555557</v>
      </c>
      <c r="BL7" s="120" t="str">
        <f>IF(BK7&gt;=91,"A1",IF(BK7&gt;=81,"A2",IF(BK7&gt;=71,"B1",IF(BK7&gt;=61,"B2",IF(BK7&gt;=51,"C1",IF(BK7&gt;=41,"C2",IF(BK7&gt;=33,"D","E")))))))</f>
        <v>C2</v>
      </c>
    </row>
    <row r="8" spans="1:64" ht="15.75">
      <c r="A8" s="184">
        <v>2</v>
      </c>
      <c r="B8" s="202" t="s">
        <v>19</v>
      </c>
      <c r="C8" s="186">
        <v>6.25</v>
      </c>
      <c r="D8" s="187">
        <v>4.5</v>
      </c>
      <c r="E8" s="188">
        <v>5</v>
      </c>
      <c r="F8" s="189">
        <v>63.5</v>
      </c>
      <c r="G8" s="190">
        <f>SUM(C8:F8)</f>
        <v>79.25</v>
      </c>
      <c r="H8" s="191" t="str">
        <f t="shared" si="0"/>
        <v>B1</v>
      </c>
      <c r="I8" s="25">
        <v>8.75</v>
      </c>
      <c r="J8" s="28">
        <v>4</v>
      </c>
      <c r="K8" s="28">
        <v>5</v>
      </c>
      <c r="L8" s="330">
        <v>68.5</v>
      </c>
      <c r="M8" s="160">
        <f t="shared" si="1"/>
        <v>86.25</v>
      </c>
      <c r="N8" s="28" t="str">
        <f t="shared" ref="N8:N27" si="7">IF(M8&gt;=91,"A1",IF(M8&gt;=81,"A2",IF(M8&gt;=71,"B1",IF(M8&gt;=61,"B2",IF(M8&gt;=51,"C1",IF(M8&gt;=41,"C2",IF(M8&gt;=33,"D","E")))))))</f>
        <v>A2</v>
      </c>
      <c r="O8" s="122">
        <v>6.5</v>
      </c>
      <c r="P8" s="118" t="s">
        <v>325</v>
      </c>
      <c r="Q8" s="118" t="s">
        <v>325</v>
      </c>
      <c r="R8" s="118">
        <v>50</v>
      </c>
      <c r="S8" s="160">
        <f t="shared" ref="S8:S27" si="8">(O8+P8+Q8+R8)</f>
        <v>66.5</v>
      </c>
      <c r="T8" s="28" t="str">
        <f t="shared" ref="T8:T27" si="9">IF(S8&gt;=91,"A1",IF(S8&gt;=81,"A2",IF(S8&gt;=71,"B1",IF(S8&gt;=61,"B2",IF(S8&gt;=51,"C1",IF(S8&gt;=41,"C2",IF(S8&gt;=33,"D","E")))))))</f>
        <v>B2</v>
      </c>
      <c r="U8" s="118">
        <v>9.25</v>
      </c>
      <c r="V8" s="28">
        <v>4.5</v>
      </c>
      <c r="W8" s="28">
        <v>5</v>
      </c>
      <c r="X8" s="118">
        <v>64</v>
      </c>
      <c r="Y8" s="119">
        <f t="shared" si="2"/>
        <v>82.75</v>
      </c>
      <c r="Z8" s="120" t="str">
        <f t="shared" ref="Z8:Z27" si="10">IF(Y8&gt;=91,"A1",IF(Y8&gt;=81,"A2",IF(Y8&gt;=71,"B1",IF(Y8&gt;=61,"B2",IF(Y8&gt;=51,"C1",IF(Y8&gt;=41,"C2",IF(Y8&gt;=33,"D","E")))))))</f>
        <v>A2</v>
      </c>
      <c r="AA8" s="82">
        <v>2</v>
      </c>
      <c r="AB8" s="159" t="s">
        <v>19</v>
      </c>
      <c r="AC8" s="118">
        <v>8</v>
      </c>
      <c r="AD8" s="118" t="s">
        <v>325</v>
      </c>
      <c r="AE8" s="118">
        <v>5</v>
      </c>
      <c r="AF8" s="118">
        <v>48.5</v>
      </c>
      <c r="AG8" s="28">
        <f t="shared" ref="AG8:AG27" si="11">(AC8+AD8+AE8+AF8)</f>
        <v>66.5</v>
      </c>
      <c r="AH8" s="28" t="str">
        <f t="shared" ref="AH8:AH27" si="12">IF(AG8&gt;=91,"A1",IF(AG8&gt;=81,"A2",IF(AG8&gt;=71,"B1",IF(AG8&gt;=61,"B2",IF(AG8&gt;=51,"C1",IF(AG8&gt;=41,"C2",IF(AG8&gt;=33,"D","E")))))))</f>
        <v>B2</v>
      </c>
      <c r="AI8" s="25">
        <v>4.5</v>
      </c>
      <c r="AJ8" s="28">
        <v>5</v>
      </c>
      <c r="AK8" s="28">
        <v>5</v>
      </c>
      <c r="AL8" s="118">
        <v>50.5</v>
      </c>
      <c r="AM8" s="119">
        <f t="shared" ref="AM8:AM9" si="13">SUM(AI8:AL8)</f>
        <v>65</v>
      </c>
      <c r="AN8" s="120" t="str">
        <f t="shared" ref="AN8:AN27" si="14">IF(AM8&gt;=91,"A1",IF(AM8&gt;=81,"A2",IF(AM8&gt;=71,"B1",IF(AM8&gt;=61,"B2",IF(AM8&gt;=51,"C1",IF(AM8&gt;=41,"C2",IF(AM8&gt;=33,"D","E")))))))</f>
        <v>B2</v>
      </c>
      <c r="AO8" s="118">
        <v>9</v>
      </c>
      <c r="AP8" s="118" t="s">
        <v>325</v>
      </c>
      <c r="AQ8" s="118" t="s">
        <v>325</v>
      </c>
      <c r="AR8" s="118">
        <v>69</v>
      </c>
      <c r="AS8" s="28">
        <f t="shared" ref="AS8:AS27" si="15">(AO8+AP8+AQ8+AR8)</f>
        <v>88</v>
      </c>
      <c r="AT8" s="28" t="str">
        <f t="shared" ref="AT8:AT27" si="16">IF(AS8&gt;=91,"A1",IF(AS8&gt;=81,"A2",IF(AS8&gt;=71,"B1",IF(AS8&gt;=61,"B2",IF(AS8&gt;=51,"C1",IF(AS8&gt;=41,"C2",IF(AS8&gt;=33,"D","E")))))))</f>
        <v>A2</v>
      </c>
      <c r="AU8" s="122">
        <v>9.5</v>
      </c>
      <c r="AV8" s="317">
        <v>4.5</v>
      </c>
      <c r="AW8" s="317">
        <v>4.5</v>
      </c>
      <c r="AX8" s="314">
        <v>65.5</v>
      </c>
      <c r="AY8" s="119">
        <f t="shared" si="3"/>
        <v>84</v>
      </c>
      <c r="AZ8" s="119" t="str">
        <f t="shared" ref="AZ8:AZ27" si="17">IF(AY8&gt;=91,"A1",IF(AY8&gt;=81,"A2",IF(AY8&gt;=71,"B1",IF(AY8&gt;=61,"B2",IF(AY8&gt;=51,"C1",IF(AY8&gt;=41,"C2",IF(AY8&gt;=33,"D","E")))))))</f>
        <v>A2</v>
      </c>
      <c r="BA8" s="159" t="s">
        <v>19</v>
      </c>
      <c r="BB8" s="161">
        <v>45</v>
      </c>
      <c r="BC8" s="118">
        <v>46</v>
      </c>
      <c r="BD8" s="161">
        <v>41.5</v>
      </c>
      <c r="BE8" s="118">
        <v>45</v>
      </c>
      <c r="BF8" s="161">
        <v>37</v>
      </c>
      <c r="BG8" s="118">
        <v>30</v>
      </c>
      <c r="BH8" s="155">
        <f t="shared" si="4"/>
        <v>345.25</v>
      </c>
      <c r="BI8" s="155">
        <f t="shared" si="5"/>
        <v>364</v>
      </c>
      <c r="BJ8" s="324">
        <f t="shared" si="6"/>
        <v>709.25</v>
      </c>
      <c r="BK8" s="119">
        <f t="shared" ref="BK8:BK27" si="18">BJ8/900*100</f>
        <v>78.805555555555557</v>
      </c>
      <c r="BL8" s="120" t="str">
        <f t="shared" ref="BL8:BL27" si="19">IF(BK8&gt;=91,"A1",IF(BK8&gt;=81,"A2",IF(BK8&gt;=71,"B1",IF(BK8&gt;=61,"B2",IF(BK8&gt;=51,"C1",IF(BK8&gt;=41,"C2",IF(BK8&gt;=33,"D","E")))))))</f>
        <v>B1</v>
      </c>
    </row>
    <row r="9" spans="1:64" ht="15.75">
      <c r="A9" s="184">
        <v>3</v>
      </c>
      <c r="B9" s="204" t="s">
        <v>24</v>
      </c>
      <c r="C9" s="186">
        <v>8</v>
      </c>
      <c r="D9" s="205">
        <v>5</v>
      </c>
      <c r="E9" s="197">
        <v>4</v>
      </c>
      <c r="F9" s="197">
        <v>60</v>
      </c>
      <c r="G9" s="190">
        <f t="shared" ref="G9:G27" si="20">C9+D9+E9+F9</f>
        <v>77</v>
      </c>
      <c r="H9" s="191" t="str">
        <f t="shared" si="0"/>
        <v>B1</v>
      </c>
      <c r="I9" s="25">
        <v>8.5</v>
      </c>
      <c r="J9" s="28">
        <v>3.5</v>
      </c>
      <c r="K9" s="28">
        <v>5</v>
      </c>
      <c r="L9" s="330">
        <v>64</v>
      </c>
      <c r="M9" s="331">
        <f t="shared" si="1"/>
        <v>81</v>
      </c>
      <c r="N9" s="28" t="str">
        <f t="shared" si="7"/>
        <v>A2</v>
      </c>
      <c r="O9" s="163">
        <v>6.75</v>
      </c>
      <c r="P9" s="118">
        <v>5</v>
      </c>
      <c r="Q9" s="118">
        <v>5</v>
      </c>
      <c r="R9" s="118">
        <v>46</v>
      </c>
      <c r="S9" s="160">
        <f t="shared" si="8"/>
        <v>62.75</v>
      </c>
      <c r="T9" s="28" t="str">
        <f t="shared" si="9"/>
        <v>B2</v>
      </c>
      <c r="U9" s="118">
        <v>8.75</v>
      </c>
      <c r="V9" s="28">
        <v>5</v>
      </c>
      <c r="W9" s="28">
        <v>5</v>
      </c>
      <c r="X9" s="118">
        <v>58.5</v>
      </c>
      <c r="Y9" s="119">
        <f>SUM(U9:X9)</f>
        <v>77.25</v>
      </c>
      <c r="Z9" s="120" t="str">
        <f t="shared" si="10"/>
        <v>B1</v>
      </c>
      <c r="AA9" s="82">
        <v>3</v>
      </c>
      <c r="AB9" s="162" t="s">
        <v>24</v>
      </c>
      <c r="AC9" s="118">
        <v>7</v>
      </c>
      <c r="AD9" s="118">
        <v>5</v>
      </c>
      <c r="AE9" s="118">
        <v>5</v>
      </c>
      <c r="AF9" s="118">
        <v>42</v>
      </c>
      <c r="AG9" s="28">
        <f t="shared" si="11"/>
        <v>59</v>
      </c>
      <c r="AH9" s="28" t="str">
        <f t="shared" si="12"/>
        <v>C1</v>
      </c>
      <c r="AI9" s="25">
        <v>4.75</v>
      </c>
      <c r="AJ9" s="28">
        <v>5</v>
      </c>
      <c r="AK9" s="28">
        <v>5</v>
      </c>
      <c r="AL9" s="121">
        <v>52</v>
      </c>
      <c r="AM9" s="119">
        <f t="shared" si="13"/>
        <v>66.75</v>
      </c>
      <c r="AN9" s="120" t="str">
        <f t="shared" si="14"/>
        <v>B2</v>
      </c>
      <c r="AO9" s="118">
        <v>9.75</v>
      </c>
      <c r="AP9" s="118" t="s">
        <v>325</v>
      </c>
      <c r="AQ9" s="118">
        <v>5</v>
      </c>
      <c r="AR9" s="118">
        <v>76.5</v>
      </c>
      <c r="AS9" s="28">
        <f t="shared" si="15"/>
        <v>96.25</v>
      </c>
      <c r="AT9" s="28" t="str">
        <f t="shared" si="16"/>
        <v>A1</v>
      </c>
      <c r="AU9" s="122">
        <v>9</v>
      </c>
      <c r="AV9" s="316">
        <v>4.5</v>
      </c>
      <c r="AW9" s="318">
        <v>5</v>
      </c>
      <c r="AX9" s="314">
        <v>65</v>
      </c>
      <c r="AY9" s="119">
        <f>SUM(AU9:AX9)</f>
        <v>83.5</v>
      </c>
      <c r="AZ9" s="119" t="str">
        <f t="shared" si="17"/>
        <v>A2</v>
      </c>
      <c r="BA9" s="162" t="s">
        <v>24</v>
      </c>
      <c r="BB9" s="164">
        <v>48</v>
      </c>
      <c r="BC9" s="121">
        <v>44</v>
      </c>
      <c r="BD9" s="164">
        <v>49</v>
      </c>
      <c r="BE9" s="118">
        <v>48.5</v>
      </c>
      <c r="BF9" s="164">
        <v>41</v>
      </c>
      <c r="BG9" s="118">
        <v>45.5</v>
      </c>
      <c r="BH9" s="155">
        <f t="shared" si="4"/>
        <v>343</v>
      </c>
      <c r="BI9" s="155">
        <f t="shared" si="5"/>
        <v>352.5</v>
      </c>
      <c r="BJ9" s="324">
        <f t="shared" si="6"/>
        <v>695.5</v>
      </c>
      <c r="BK9" s="119">
        <f t="shared" si="18"/>
        <v>77.277777777777771</v>
      </c>
      <c r="BL9" s="120" t="str">
        <f t="shared" si="19"/>
        <v>B1</v>
      </c>
    </row>
    <row r="10" spans="1:64" ht="15.75">
      <c r="A10" s="184">
        <v>4</v>
      </c>
      <c r="B10" s="202" t="s">
        <v>28</v>
      </c>
      <c r="C10" s="186">
        <v>9.75</v>
      </c>
      <c r="D10" s="205">
        <v>5</v>
      </c>
      <c r="E10" s="197">
        <v>5</v>
      </c>
      <c r="F10" s="197">
        <v>67</v>
      </c>
      <c r="G10" s="190">
        <f t="shared" si="20"/>
        <v>86.75</v>
      </c>
      <c r="H10" s="191" t="str">
        <f t="shared" si="0"/>
        <v>A2</v>
      </c>
      <c r="I10" s="25">
        <v>10</v>
      </c>
      <c r="J10" s="28">
        <v>4</v>
      </c>
      <c r="K10" s="28">
        <v>5</v>
      </c>
      <c r="L10" s="330">
        <v>65</v>
      </c>
      <c r="M10" s="331">
        <f t="shared" si="1"/>
        <v>84</v>
      </c>
      <c r="N10" s="28" t="str">
        <f t="shared" si="7"/>
        <v>A2</v>
      </c>
      <c r="O10" s="163">
        <v>10</v>
      </c>
      <c r="P10" s="118">
        <v>5</v>
      </c>
      <c r="Q10" s="118">
        <v>5</v>
      </c>
      <c r="R10" s="118">
        <v>59.5</v>
      </c>
      <c r="S10" s="160">
        <f t="shared" si="8"/>
        <v>79.5</v>
      </c>
      <c r="T10" s="28" t="str">
        <f t="shared" si="9"/>
        <v>B1</v>
      </c>
      <c r="U10" s="118">
        <v>8.25</v>
      </c>
      <c r="V10" s="28">
        <v>5</v>
      </c>
      <c r="W10" s="28">
        <v>5</v>
      </c>
      <c r="X10" s="121">
        <v>58</v>
      </c>
      <c r="Y10" s="119">
        <f>SUM(U10:X10)</f>
        <v>76.25</v>
      </c>
      <c r="Z10" s="120" t="str">
        <f t="shared" si="10"/>
        <v>B1</v>
      </c>
      <c r="AA10" s="82">
        <v>4</v>
      </c>
      <c r="AB10" s="165" t="s">
        <v>28</v>
      </c>
      <c r="AC10" s="118">
        <v>7.75</v>
      </c>
      <c r="AD10" s="118">
        <v>5</v>
      </c>
      <c r="AE10" s="118">
        <v>5</v>
      </c>
      <c r="AF10" s="118">
        <v>58.5</v>
      </c>
      <c r="AG10" s="28">
        <f t="shared" si="11"/>
        <v>76.25</v>
      </c>
      <c r="AH10" s="28" t="str">
        <f t="shared" si="12"/>
        <v>B1</v>
      </c>
      <c r="AI10" s="25">
        <v>7.25</v>
      </c>
      <c r="AJ10" s="28">
        <v>5</v>
      </c>
      <c r="AK10" s="28">
        <v>5</v>
      </c>
      <c r="AL10" s="121">
        <v>65.5</v>
      </c>
      <c r="AM10" s="119">
        <f t="shared" ref="AM10:AM27" si="21">SUM(AI10:AL10)</f>
        <v>82.75</v>
      </c>
      <c r="AN10" s="120" t="str">
        <f t="shared" si="14"/>
        <v>A2</v>
      </c>
      <c r="AO10" s="118">
        <v>8.75</v>
      </c>
      <c r="AP10" s="118" t="s">
        <v>324</v>
      </c>
      <c r="AQ10" s="118">
        <v>5</v>
      </c>
      <c r="AR10" s="118">
        <v>72.5</v>
      </c>
      <c r="AS10" s="28">
        <f t="shared" si="15"/>
        <v>90.75</v>
      </c>
      <c r="AT10" s="28" t="str">
        <f t="shared" si="16"/>
        <v>A2</v>
      </c>
      <c r="AU10" s="122">
        <v>9.5</v>
      </c>
      <c r="AV10" s="321">
        <v>4</v>
      </c>
      <c r="AW10" s="318">
        <v>5</v>
      </c>
      <c r="AX10" s="314">
        <v>70.5</v>
      </c>
      <c r="AY10" s="119">
        <f>SUM(AU10:AX10)</f>
        <v>89</v>
      </c>
      <c r="AZ10" s="119" t="str">
        <f t="shared" si="17"/>
        <v>A2</v>
      </c>
      <c r="BA10" s="165" t="s">
        <v>28</v>
      </c>
      <c r="BB10" s="164">
        <v>47.5</v>
      </c>
      <c r="BC10" s="121">
        <v>47.5</v>
      </c>
      <c r="BD10" s="164">
        <v>25</v>
      </c>
      <c r="BE10" s="118">
        <v>47</v>
      </c>
      <c r="BF10" s="164">
        <v>48.5</v>
      </c>
      <c r="BG10" s="118">
        <v>44.5</v>
      </c>
      <c r="BH10" s="155">
        <f t="shared" si="4"/>
        <v>380.75</v>
      </c>
      <c r="BI10" s="155">
        <f t="shared" si="5"/>
        <v>379.5</v>
      </c>
      <c r="BJ10" s="324">
        <f t="shared" si="6"/>
        <v>760.25</v>
      </c>
      <c r="BK10" s="119">
        <f t="shared" si="18"/>
        <v>84.472222222222229</v>
      </c>
      <c r="BL10" s="120" t="str">
        <f t="shared" si="19"/>
        <v>A2</v>
      </c>
    </row>
    <row r="11" spans="1:64" ht="15.75">
      <c r="A11" s="184">
        <v>5</v>
      </c>
      <c r="B11" s="202" t="s">
        <v>33</v>
      </c>
      <c r="C11" s="186">
        <v>8.5</v>
      </c>
      <c r="D11" s="205">
        <v>5</v>
      </c>
      <c r="E11" s="197">
        <v>4</v>
      </c>
      <c r="F11" s="197">
        <v>69.5</v>
      </c>
      <c r="G11" s="190">
        <f t="shared" si="20"/>
        <v>87</v>
      </c>
      <c r="H11" s="191" t="str">
        <f t="shared" si="0"/>
        <v>A2</v>
      </c>
      <c r="I11" s="25">
        <v>9.25</v>
      </c>
      <c r="J11" s="28">
        <v>5</v>
      </c>
      <c r="K11" s="28">
        <v>5</v>
      </c>
      <c r="L11" s="330">
        <v>68.5</v>
      </c>
      <c r="M11" s="160">
        <f t="shared" si="1"/>
        <v>87.75</v>
      </c>
      <c r="N11" s="28" t="str">
        <f t="shared" si="7"/>
        <v>A2</v>
      </c>
      <c r="O11" s="163">
        <v>9.75</v>
      </c>
      <c r="P11" s="118">
        <v>5</v>
      </c>
      <c r="Q11" s="118">
        <v>5</v>
      </c>
      <c r="R11" s="118">
        <v>61.5</v>
      </c>
      <c r="S11" s="160">
        <f t="shared" si="8"/>
        <v>81.25</v>
      </c>
      <c r="T11" s="28" t="str">
        <f t="shared" si="9"/>
        <v>A2</v>
      </c>
      <c r="U11" s="118">
        <v>8.5</v>
      </c>
      <c r="V11" s="28">
        <v>5</v>
      </c>
      <c r="W11" s="28">
        <v>5</v>
      </c>
      <c r="X11" s="121">
        <v>57</v>
      </c>
      <c r="Y11" s="119">
        <f t="shared" ref="Y11:Y27" si="22">SUM(U11:X11)</f>
        <v>75.5</v>
      </c>
      <c r="Z11" s="120" t="str">
        <f t="shared" si="10"/>
        <v>B1</v>
      </c>
      <c r="AA11" s="82">
        <v>5</v>
      </c>
      <c r="AB11" s="165" t="s">
        <v>33</v>
      </c>
      <c r="AC11" s="118">
        <v>6</v>
      </c>
      <c r="AD11" s="118">
        <v>5</v>
      </c>
      <c r="AE11" s="118">
        <v>5</v>
      </c>
      <c r="AF11" s="118">
        <v>54.5</v>
      </c>
      <c r="AG11" s="28">
        <f t="shared" si="11"/>
        <v>70.5</v>
      </c>
      <c r="AH11" s="28" t="str">
        <f t="shared" si="12"/>
        <v>B2</v>
      </c>
      <c r="AI11" s="25">
        <v>8.25</v>
      </c>
      <c r="AJ11" s="28">
        <v>5</v>
      </c>
      <c r="AK11" s="28">
        <v>5</v>
      </c>
      <c r="AL11" s="121">
        <v>71</v>
      </c>
      <c r="AM11" s="119">
        <f t="shared" si="21"/>
        <v>89.25</v>
      </c>
      <c r="AN11" s="120" t="str">
        <f t="shared" si="14"/>
        <v>A2</v>
      </c>
      <c r="AO11" s="118">
        <v>5.75</v>
      </c>
      <c r="AP11" s="118" t="s">
        <v>324</v>
      </c>
      <c r="AQ11" s="118">
        <v>4.5</v>
      </c>
      <c r="AR11" s="118">
        <v>72</v>
      </c>
      <c r="AS11" s="28">
        <f t="shared" si="15"/>
        <v>86.75</v>
      </c>
      <c r="AT11" s="28" t="str">
        <f t="shared" si="16"/>
        <v>A2</v>
      </c>
      <c r="AU11" s="122">
        <v>9.25</v>
      </c>
      <c r="AV11" s="321">
        <v>4</v>
      </c>
      <c r="AW11" s="318">
        <v>5</v>
      </c>
      <c r="AX11" s="314">
        <v>76.5</v>
      </c>
      <c r="AY11" s="119">
        <f t="shared" ref="AY11:AY27" si="23">SUM(AU11:AX11)</f>
        <v>94.75</v>
      </c>
      <c r="AZ11" s="119" t="str">
        <f t="shared" si="17"/>
        <v>A1</v>
      </c>
      <c r="BA11" s="165" t="s">
        <v>33</v>
      </c>
      <c r="BB11" s="164">
        <v>44.5</v>
      </c>
      <c r="BC11" s="121">
        <v>46.5</v>
      </c>
      <c r="BD11" s="164">
        <v>50</v>
      </c>
      <c r="BE11" s="118">
        <v>47.5</v>
      </c>
      <c r="BF11" s="164">
        <v>36.5</v>
      </c>
      <c r="BG11" s="118">
        <v>39</v>
      </c>
      <c r="BH11" s="155">
        <f t="shared" si="4"/>
        <v>370</v>
      </c>
      <c r="BI11" s="155">
        <f t="shared" si="5"/>
        <v>393.75</v>
      </c>
      <c r="BJ11" s="120">
        <f t="shared" si="6"/>
        <v>763.75</v>
      </c>
      <c r="BK11" s="119">
        <f t="shared" si="18"/>
        <v>84.861111111111114</v>
      </c>
      <c r="BL11" s="120" t="str">
        <f t="shared" si="19"/>
        <v>A2</v>
      </c>
    </row>
    <row r="12" spans="1:64" ht="15.75">
      <c r="A12" s="184">
        <v>6</v>
      </c>
      <c r="B12" s="202" t="s">
        <v>38</v>
      </c>
      <c r="C12" s="186">
        <v>0</v>
      </c>
      <c r="D12" s="205">
        <v>3</v>
      </c>
      <c r="E12" s="197">
        <v>3</v>
      </c>
      <c r="F12" s="197">
        <v>15.5</v>
      </c>
      <c r="G12" s="190">
        <f t="shared" si="20"/>
        <v>21.5</v>
      </c>
      <c r="H12" s="191" t="str">
        <f t="shared" si="0"/>
        <v>E</v>
      </c>
      <c r="I12" s="25">
        <v>0</v>
      </c>
      <c r="J12" s="28">
        <v>3</v>
      </c>
      <c r="K12" s="28">
        <v>3</v>
      </c>
      <c r="L12" s="330">
        <v>1</v>
      </c>
      <c r="M12" s="331">
        <f t="shared" si="1"/>
        <v>7</v>
      </c>
      <c r="N12" s="28" t="str">
        <f t="shared" si="7"/>
        <v>E</v>
      </c>
      <c r="O12" s="163">
        <v>2</v>
      </c>
      <c r="P12" s="118">
        <v>3</v>
      </c>
      <c r="Q12" s="118">
        <v>3</v>
      </c>
      <c r="R12" s="118">
        <v>9</v>
      </c>
      <c r="S12" s="160">
        <f t="shared" si="8"/>
        <v>17</v>
      </c>
      <c r="T12" s="28" t="str">
        <f t="shared" si="9"/>
        <v>E</v>
      </c>
      <c r="U12" s="118">
        <v>1.5</v>
      </c>
      <c r="V12" s="28">
        <v>3</v>
      </c>
      <c r="W12" s="28">
        <v>3</v>
      </c>
      <c r="X12" s="121">
        <v>3</v>
      </c>
      <c r="Y12" s="119">
        <f t="shared" si="22"/>
        <v>10.5</v>
      </c>
      <c r="Z12" s="120" t="str">
        <f t="shared" si="10"/>
        <v>E</v>
      </c>
      <c r="AA12" s="82">
        <v>6</v>
      </c>
      <c r="AB12" s="159" t="s">
        <v>38</v>
      </c>
      <c r="AC12" s="118">
        <v>0</v>
      </c>
      <c r="AD12" s="118">
        <v>3</v>
      </c>
      <c r="AE12" s="118">
        <v>5</v>
      </c>
      <c r="AF12" s="118">
        <v>2</v>
      </c>
      <c r="AG12" s="28">
        <f t="shared" si="11"/>
        <v>10</v>
      </c>
      <c r="AH12" s="28" t="str">
        <f t="shared" si="12"/>
        <v>E</v>
      </c>
      <c r="AI12" s="25">
        <v>2</v>
      </c>
      <c r="AJ12" s="28">
        <v>3</v>
      </c>
      <c r="AK12" s="28">
        <v>3</v>
      </c>
      <c r="AL12" s="121">
        <v>0</v>
      </c>
      <c r="AM12" s="119">
        <f t="shared" si="21"/>
        <v>8</v>
      </c>
      <c r="AN12" s="120" t="str">
        <f t="shared" si="14"/>
        <v>E</v>
      </c>
      <c r="AO12" s="118">
        <v>3.5</v>
      </c>
      <c r="AP12" s="118" t="s">
        <v>322</v>
      </c>
      <c r="AQ12" s="118">
        <v>5</v>
      </c>
      <c r="AR12" s="118">
        <v>18</v>
      </c>
      <c r="AS12" s="28">
        <f t="shared" si="15"/>
        <v>30.5</v>
      </c>
      <c r="AT12" s="28" t="str">
        <f t="shared" si="16"/>
        <v>E</v>
      </c>
      <c r="AU12" s="122">
        <v>3.5</v>
      </c>
      <c r="AV12" s="321">
        <v>3</v>
      </c>
      <c r="AW12" s="318">
        <v>4</v>
      </c>
      <c r="AX12" s="314">
        <v>3</v>
      </c>
      <c r="AY12" s="119">
        <f t="shared" si="23"/>
        <v>13.5</v>
      </c>
      <c r="AZ12" s="119" t="str">
        <f t="shared" si="17"/>
        <v>E</v>
      </c>
      <c r="BA12" s="159" t="s">
        <v>38</v>
      </c>
      <c r="BB12" s="164">
        <v>0</v>
      </c>
      <c r="BC12" s="121">
        <v>3</v>
      </c>
      <c r="BD12" s="164">
        <v>0</v>
      </c>
      <c r="BE12" s="118">
        <v>22</v>
      </c>
      <c r="BF12" s="164">
        <v>4</v>
      </c>
      <c r="BG12" s="118">
        <v>0</v>
      </c>
      <c r="BH12" s="155">
        <f t="shared" si="4"/>
        <v>79</v>
      </c>
      <c r="BI12" s="155">
        <f t="shared" si="5"/>
        <v>42</v>
      </c>
      <c r="BJ12" s="120">
        <f t="shared" si="6"/>
        <v>121</v>
      </c>
      <c r="BK12" s="119">
        <f t="shared" si="18"/>
        <v>13.444444444444445</v>
      </c>
      <c r="BL12" s="120" t="str">
        <f t="shared" si="19"/>
        <v>E</v>
      </c>
    </row>
    <row r="13" spans="1:64" ht="15.75">
      <c r="A13" s="184">
        <v>7</v>
      </c>
      <c r="B13" s="202" t="s">
        <v>44</v>
      </c>
      <c r="C13" s="186">
        <v>8.5</v>
      </c>
      <c r="D13" s="205">
        <v>5</v>
      </c>
      <c r="E13" s="197">
        <v>4</v>
      </c>
      <c r="F13" s="197">
        <v>38.5</v>
      </c>
      <c r="G13" s="190">
        <f t="shared" si="20"/>
        <v>56</v>
      </c>
      <c r="H13" s="191" t="str">
        <f t="shared" si="0"/>
        <v>C1</v>
      </c>
      <c r="I13" s="25">
        <v>8.5</v>
      </c>
      <c r="J13" s="28">
        <v>3.5</v>
      </c>
      <c r="K13" s="28">
        <v>4</v>
      </c>
      <c r="L13" s="330">
        <v>35.5</v>
      </c>
      <c r="M13" s="160">
        <f t="shared" si="1"/>
        <v>51.5</v>
      </c>
      <c r="N13" s="28" t="str">
        <f t="shared" si="7"/>
        <v>C1</v>
      </c>
      <c r="O13" s="163">
        <v>7.75</v>
      </c>
      <c r="P13" s="118">
        <v>5</v>
      </c>
      <c r="Q13" s="118">
        <v>5</v>
      </c>
      <c r="R13" s="118">
        <v>55</v>
      </c>
      <c r="S13" s="160">
        <f t="shared" si="8"/>
        <v>72.75</v>
      </c>
      <c r="T13" s="28" t="str">
        <f t="shared" si="9"/>
        <v>B1</v>
      </c>
      <c r="U13" s="118">
        <v>8.5</v>
      </c>
      <c r="V13" s="28">
        <v>4.5</v>
      </c>
      <c r="W13" s="28">
        <v>5</v>
      </c>
      <c r="X13" s="121">
        <v>42</v>
      </c>
      <c r="Y13" s="119">
        <f t="shared" si="22"/>
        <v>60</v>
      </c>
      <c r="Z13" s="120" t="str">
        <f t="shared" si="10"/>
        <v>C1</v>
      </c>
      <c r="AA13" s="82">
        <v>7</v>
      </c>
      <c r="AB13" s="159" t="s">
        <v>44</v>
      </c>
      <c r="AC13" s="118">
        <v>8.25</v>
      </c>
      <c r="AD13" s="118">
        <v>5</v>
      </c>
      <c r="AE13" s="118">
        <v>5</v>
      </c>
      <c r="AF13" s="118">
        <v>55</v>
      </c>
      <c r="AG13" s="28">
        <f t="shared" si="11"/>
        <v>73.25</v>
      </c>
      <c r="AH13" s="28" t="str">
        <f t="shared" si="12"/>
        <v>B1</v>
      </c>
      <c r="AI13" s="25">
        <v>8.75</v>
      </c>
      <c r="AJ13" s="28">
        <v>4.5</v>
      </c>
      <c r="AK13" s="28">
        <v>4</v>
      </c>
      <c r="AL13" s="121">
        <v>33.5</v>
      </c>
      <c r="AM13" s="119">
        <f t="shared" si="21"/>
        <v>50.75</v>
      </c>
      <c r="AN13" s="120" t="str">
        <f t="shared" si="14"/>
        <v>C2</v>
      </c>
      <c r="AO13" s="118">
        <v>6.25</v>
      </c>
      <c r="AP13" s="118" t="s">
        <v>324</v>
      </c>
      <c r="AQ13" s="118">
        <v>5</v>
      </c>
      <c r="AR13" s="118">
        <v>58.5</v>
      </c>
      <c r="AS13" s="28">
        <f t="shared" si="15"/>
        <v>74.25</v>
      </c>
      <c r="AT13" s="28" t="str">
        <f t="shared" si="16"/>
        <v>B1</v>
      </c>
      <c r="AU13" s="122">
        <v>6.75</v>
      </c>
      <c r="AV13" s="321">
        <v>3</v>
      </c>
      <c r="AW13" s="318">
        <v>5</v>
      </c>
      <c r="AX13" s="314">
        <v>59</v>
      </c>
      <c r="AY13" s="119">
        <f t="shared" si="23"/>
        <v>73.75</v>
      </c>
      <c r="AZ13" s="119" t="str">
        <f t="shared" si="17"/>
        <v>B1</v>
      </c>
      <c r="BA13" s="159" t="s">
        <v>44</v>
      </c>
      <c r="BB13" s="164">
        <v>34</v>
      </c>
      <c r="BC13" s="121">
        <v>30</v>
      </c>
      <c r="BD13" s="164">
        <v>45</v>
      </c>
      <c r="BE13" s="118">
        <v>42.5</v>
      </c>
      <c r="BF13" s="164">
        <v>43</v>
      </c>
      <c r="BG13" s="118">
        <v>32.5</v>
      </c>
      <c r="BH13" s="155">
        <f t="shared" si="4"/>
        <v>310.25</v>
      </c>
      <c r="BI13" s="155">
        <f t="shared" si="5"/>
        <v>266</v>
      </c>
      <c r="BJ13" s="120">
        <f t="shared" si="6"/>
        <v>576.25</v>
      </c>
      <c r="BK13" s="119">
        <f t="shared" si="18"/>
        <v>64.027777777777771</v>
      </c>
      <c r="BL13" s="120" t="str">
        <f t="shared" si="19"/>
        <v>B2</v>
      </c>
    </row>
    <row r="14" spans="1:64" ht="15.75">
      <c r="A14" s="184">
        <v>8</v>
      </c>
      <c r="B14" s="202" t="s">
        <v>50</v>
      </c>
      <c r="C14" s="186">
        <v>7</v>
      </c>
      <c r="D14" s="205">
        <v>5</v>
      </c>
      <c r="E14" s="197">
        <v>4</v>
      </c>
      <c r="F14" s="197">
        <v>36.5</v>
      </c>
      <c r="G14" s="190">
        <f t="shared" si="20"/>
        <v>52.5</v>
      </c>
      <c r="H14" s="191" t="str">
        <f t="shared" si="0"/>
        <v>C1</v>
      </c>
      <c r="I14" s="25">
        <v>6.75</v>
      </c>
      <c r="J14" s="28">
        <v>4.5</v>
      </c>
      <c r="K14" s="28">
        <v>5</v>
      </c>
      <c r="L14" s="330">
        <v>57</v>
      </c>
      <c r="M14" s="160">
        <f t="shared" si="1"/>
        <v>73.25</v>
      </c>
      <c r="N14" s="28" t="str">
        <f t="shared" si="7"/>
        <v>B1</v>
      </c>
      <c r="O14" s="163">
        <v>9.25</v>
      </c>
      <c r="P14" s="118">
        <v>5</v>
      </c>
      <c r="Q14" s="118">
        <v>5</v>
      </c>
      <c r="R14" s="118">
        <v>50.5</v>
      </c>
      <c r="S14" s="160">
        <f t="shared" si="8"/>
        <v>69.75</v>
      </c>
      <c r="T14" s="28" t="str">
        <f t="shared" si="9"/>
        <v>B2</v>
      </c>
      <c r="U14" s="118">
        <v>8</v>
      </c>
      <c r="V14" s="28">
        <v>5</v>
      </c>
      <c r="W14" s="28">
        <v>5</v>
      </c>
      <c r="X14" s="118">
        <v>65</v>
      </c>
      <c r="Y14" s="119">
        <f t="shared" si="22"/>
        <v>83</v>
      </c>
      <c r="Z14" s="120" t="str">
        <f t="shared" si="10"/>
        <v>A2</v>
      </c>
      <c r="AA14" s="82">
        <v>8</v>
      </c>
      <c r="AB14" s="159" t="s">
        <v>50</v>
      </c>
      <c r="AC14" s="118">
        <v>8.5</v>
      </c>
      <c r="AD14" s="118">
        <v>5</v>
      </c>
      <c r="AE14" s="118">
        <v>5</v>
      </c>
      <c r="AF14" s="118">
        <v>51.5</v>
      </c>
      <c r="AG14" s="28">
        <f t="shared" si="11"/>
        <v>70</v>
      </c>
      <c r="AH14" s="28" t="str">
        <f t="shared" si="12"/>
        <v>B2</v>
      </c>
      <c r="AI14" s="25">
        <v>7.5</v>
      </c>
      <c r="AJ14" s="28">
        <v>5</v>
      </c>
      <c r="AK14" s="28">
        <v>5</v>
      </c>
      <c r="AL14" s="118">
        <v>54.5</v>
      </c>
      <c r="AM14" s="119">
        <f t="shared" si="21"/>
        <v>72</v>
      </c>
      <c r="AN14" s="120" t="str">
        <f t="shared" si="14"/>
        <v>B1</v>
      </c>
      <c r="AO14" s="118">
        <v>4.75</v>
      </c>
      <c r="AP14" s="118" t="s">
        <v>325</v>
      </c>
      <c r="AQ14" s="118">
        <v>5</v>
      </c>
      <c r="AR14" s="118">
        <v>48</v>
      </c>
      <c r="AS14" s="28">
        <f t="shared" si="15"/>
        <v>62.75</v>
      </c>
      <c r="AT14" s="28" t="str">
        <f t="shared" si="16"/>
        <v>B2</v>
      </c>
      <c r="AU14" s="122">
        <v>7.75</v>
      </c>
      <c r="AV14" s="321">
        <v>5</v>
      </c>
      <c r="AW14" s="318">
        <v>5</v>
      </c>
      <c r="AX14" s="314">
        <v>72.5</v>
      </c>
      <c r="AY14" s="119">
        <f t="shared" si="23"/>
        <v>90.25</v>
      </c>
      <c r="AZ14" s="119" t="str">
        <f t="shared" si="17"/>
        <v>A2</v>
      </c>
      <c r="BA14" s="159" t="s">
        <v>50</v>
      </c>
      <c r="BB14" s="161">
        <v>26.5</v>
      </c>
      <c r="BC14" s="118">
        <v>33.5</v>
      </c>
      <c r="BD14" s="161">
        <v>48</v>
      </c>
      <c r="BE14" s="118">
        <v>49</v>
      </c>
      <c r="BF14" s="161">
        <v>30.5</v>
      </c>
      <c r="BG14" s="118">
        <v>36.5</v>
      </c>
      <c r="BH14" s="155">
        <f t="shared" si="4"/>
        <v>281.5</v>
      </c>
      <c r="BI14" s="155">
        <f t="shared" si="5"/>
        <v>352</v>
      </c>
      <c r="BJ14" s="120">
        <f t="shared" si="6"/>
        <v>633.5</v>
      </c>
      <c r="BK14" s="119">
        <f t="shared" si="18"/>
        <v>70.388888888888886</v>
      </c>
      <c r="BL14" s="120" t="str">
        <f t="shared" si="19"/>
        <v>B2</v>
      </c>
    </row>
    <row r="15" spans="1:64" ht="15.75">
      <c r="A15" s="184">
        <v>9</v>
      </c>
      <c r="B15" s="202" t="s">
        <v>55</v>
      </c>
      <c r="C15" s="186">
        <v>8.25</v>
      </c>
      <c r="D15" s="205">
        <v>5</v>
      </c>
      <c r="E15" s="197">
        <v>4</v>
      </c>
      <c r="F15" s="197">
        <v>66.5</v>
      </c>
      <c r="G15" s="190">
        <f t="shared" si="20"/>
        <v>83.75</v>
      </c>
      <c r="H15" s="191" t="str">
        <f t="shared" si="0"/>
        <v>A2</v>
      </c>
      <c r="I15" s="25">
        <v>8.75</v>
      </c>
      <c r="J15" s="28">
        <v>3.5</v>
      </c>
      <c r="K15" s="28">
        <v>5</v>
      </c>
      <c r="L15" s="330">
        <v>52.5</v>
      </c>
      <c r="M15" s="160">
        <f t="shared" si="1"/>
        <v>69.75</v>
      </c>
      <c r="N15" s="28" t="str">
        <f t="shared" si="7"/>
        <v>B2</v>
      </c>
      <c r="O15" s="163">
        <v>9.5</v>
      </c>
      <c r="P15" s="118">
        <v>5</v>
      </c>
      <c r="Q15" s="118">
        <v>5</v>
      </c>
      <c r="R15" s="118">
        <v>59.5</v>
      </c>
      <c r="S15" s="160">
        <f t="shared" si="8"/>
        <v>79</v>
      </c>
      <c r="T15" s="28" t="str">
        <f t="shared" si="9"/>
        <v>B1</v>
      </c>
      <c r="U15" s="118">
        <v>9.75</v>
      </c>
      <c r="V15" s="28">
        <v>5</v>
      </c>
      <c r="W15" s="28">
        <v>5</v>
      </c>
      <c r="X15" s="118">
        <v>69</v>
      </c>
      <c r="Y15" s="119">
        <f t="shared" si="22"/>
        <v>88.75</v>
      </c>
      <c r="Z15" s="120" t="str">
        <f t="shared" si="10"/>
        <v>A2</v>
      </c>
      <c r="AA15" s="82">
        <v>9</v>
      </c>
      <c r="AB15" s="159" t="s">
        <v>55</v>
      </c>
      <c r="AC15" s="118">
        <v>8.5</v>
      </c>
      <c r="AD15" s="118">
        <v>5</v>
      </c>
      <c r="AE15" s="118">
        <v>5</v>
      </c>
      <c r="AF15" s="118">
        <v>64</v>
      </c>
      <c r="AG15" s="28">
        <f t="shared" si="11"/>
        <v>82.5</v>
      </c>
      <c r="AH15" s="28" t="str">
        <f t="shared" si="12"/>
        <v>A2</v>
      </c>
      <c r="AI15" s="25">
        <v>3.5</v>
      </c>
      <c r="AJ15" s="28">
        <v>4</v>
      </c>
      <c r="AK15" s="28">
        <v>4</v>
      </c>
      <c r="AL15" s="118">
        <v>61.5</v>
      </c>
      <c r="AM15" s="119">
        <f t="shared" si="21"/>
        <v>73</v>
      </c>
      <c r="AN15" s="120" t="str">
        <f t="shared" si="14"/>
        <v>B1</v>
      </c>
      <c r="AO15" s="118">
        <v>8.75</v>
      </c>
      <c r="AP15" s="118" t="s">
        <v>325</v>
      </c>
      <c r="AQ15" s="118">
        <v>5</v>
      </c>
      <c r="AR15" s="118">
        <v>75.5</v>
      </c>
      <c r="AS15" s="28">
        <f t="shared" si="15"/>
        <v>94.25</v>
      </c>
      <c r="AT15" s="28" t="str">
        <f t="shared" si="16"/>
        <v>A1</v>
      </c>
      <c r="AU15" s="122">
        <v>8.25</v>
      </c>
      <c r="AV15" s="321">
        <v>5</v>
      </c>
      <c r="AW15" s="318">
        <v>5</v>
      </c>
      <c r="AX15" s="314">
        <v>75.5</v>
      </c>
      <c r="AY15" s="119">
        <f t="shared" si="23"/>
        <v>93.75</v>
      </c>
      <c r="AZ15" s="119" t="str">
        <f t="shared" si="17"/>
        <v>A1</v>
      </c>
      <c r="BA15" s="159" t="s">
        <v>55</v>
      </c>
      <c r="BB15" s="164">
        <v>49.5</v>
      </c>
      <c r="BC15" s="118">
        <v>45</v>
      </c>
      <c r="BD15" s="164">
        <v>48</v>
      </c>
      <c r="BE15" s="118">
        <v>45</v>
      </c>
      <c r="BF15" s="164">
        <v>38.5</v>
      </c>
      <c r="BG15" s="118">
        <v>38.5</v>
      </c>
      <c r="BH15" s="155">
        <f t="shared" si="4"/>
        <v>389</v>
      </c>
      <c r="BI15" s="155">
        <f t="shared" si="5"/>
        <v>370.25</v>
      </c>
      <c r="BJ15" s="120">
        <f t="shared" si="6"/>
        <v>759.25</v>
      </c>
      <c r="BK15" s="119">
        <f t="shared" si="18"/>
        <v>84.361111111111114</v>
      </c>
      <c r="BL15" s="120" t="str">
        <f t="shared" si="19"/>
        <v>A2</v>
      </c>
    </row>
    <row r="16" spans="1:64" ht="15.75">
      <c r="A16" s="184">
        <v>10</v>
      </c>
      <c r="B16" s="204" t="s">
        <v>61</v>
      </c>
      <c r="C16" s="186">
        <v>9</v>
      </c>
      <c r="D16" s="205">
        <v>5</v>
      </c>
      <c r="E16" s="197">
        <v>5</v>
      </c>
      <c r="F16" s="197">
        <v>66</v>
      </c>
      <c r="G16" s="190">
        <f t="shared" si="20"/>
        <v>85</v>
      </c>
      <c r="H16" s="191" t="str">
        <f t="shared" si="0"/>
        <v>A2</v>
      </c>
      <c r="I16" s="25">
        <v>9.25</v>
      </c>
      <c r="J16" s="28">
        <v>5</v>
      </c>
      <c r="K16" s="28">
        <v>5</v>
      </c>
      <c r="L16" s="330">
        <v>73</v>
      </c>
      <c r="M16" s="160">
        <f t="shared" si="1"/>
        <v>92.25</v>
      </c>
      <c r="N16" s="28" t="str">
        <f t="shared" si="7"/>
        <v>A1</v>
      </c>
      <c r="O16" s="163">
        <v>10</v>
      </c>
      <c r="P16" s="118">
        <v>5</v>
      </c>
      <c r="Q16" s="118">
        <v>5</v>
      </c>
      <c r="R16" s="118">
        <v>69.5</v>
      </c>
      <c r="S16" s="160">
        <f t="shared" si="8"/>
        <v>89.5</v>
      </c>
      <c r="T16" s="28" t="str">
        <f t="shared" si="9"/>
        <v>A2</v>
      </c>
      <c r="U16" s="118">
        <v>9.75</v>
      </c>
      <c r="V16" s="28">
        <v>5</v>
      </c>
      <c r="W16" s="28">
        <v>5</v>
      </c>
      <c r="X16" s="118">
        <v>71.5</v>
      </c>
      <c r="Y16" s="119">
        <f t="shared" si="22"/>
        <v>91.25</v>
      </c>
      <c r="Z16" s="120" t="str">
        <f t="shared" si="10"/>
        <v>A1</v>
      </c>
      <c r="AA16" s="82">
        <v>10</v>
      </c>
      <c r="AB16" s="159" t="s">
        <v>61</v>
      </c>
      <c r="AC16" s="118">
        <v>6.5</v>
      </c>
      <c r="AD16" s="118">
        <v>5</v>
      </c>
      <c r="AE16" s="118">
        <v>5</v>
      </c>
      <c r="AF16" s="118">
        <v>63.5</v>
      </c>
      <c r="AG16" s="28">
        <f t="shared" si="11"/>
        <v>80</v>
      </c>
      <c r="AH16" s="28" t="str">
        <f t="shared" si="12"/>
        <v>B1</v>
      </c>
      <c r="AI16" s="25">
        <v>9.5</v>
      </c>
      <c r="AJ16" s="28">
        <v>5</v>
      </c>
      <c r="AK16" s="28">
        <v>5</v>
      </c>
      <c r="AL16" s="118">
        <v>70</v>
      </c>
      <c r="AM16" s="119">
        <f t="shared" si="21"/>
        <v>89.5</v>
      </c>
      <c r="AN16" s="120" t="str">
        <f t="shared" si="14"/>
        <v>A2</v>
      </c>
      <c r="AO16" s="323">
        <v>6.5</v>
      </c>
      <c r="AP16" s="323">
        <v>5</v>
      </c>
      <c r="AQ16" s="323">
        <v>5</v>
      </c>
      <c r="AR16" s="323">
        <v>63.5</v>
      </c>
      <c r="AS16" s="329">
        <f t="shared" si="15"/>
        <v>80</v>
      </c>
      <c r="AT16" s="329" t="str">
        <f t="shared" si="16"/>
        <v>B1</v>
      </c>
      <c r="AU16" s="25">
        <v>9.5</v>
      </c>
      <c r="AV16" s="329">
        <v>5</v>
      </c>
      <c r="AW16" s="329">
        <v>5</v>
      </c>
      <c r="AX16" s="323">
        <v>73</v>
      </c>
      <c r="AY16" s="119">
        <f t="shared" si="23"/>
        <v>92.5</v>
      </c>
      <c r="AZ16" s="324" t="str">
        <f t="shared" si="17"/>
        <v>A1</v>
      </c>
      <c r="BA16" s="159" t="s">
        <v>61</v>
      </c>
      <c r="BB16" s="161">
        <v>48.5</v>
      </c>
      <c r="BC16" s="118">
        <v>47</v>
      </c>
      <c r="BD16" s="161">
        <v>49</v>
      </c>
      <c r="BE16" s="118">
        <v>43</v>
      </c>
      <c r="BF16" s="161">
        <v>47.5</v>
      </c>
      <c r="BG16" s="118">
        <v>44</v>
      </c>
      <c r="BH16" s="155">
        <f t="shared" si="4"/>
        <v>383</v>
      </c>
      <c r="BI16" s="155">
        <f t="shared" si="5"/>
        <v>412.5</v>
      </c>
      <c r="BJ16" s="120">
        <f t="shared" si="6"/>
        <v>795.5</v>
      </c>
      <c r="BK16" s="119">
        <f t="shared" si="18"/>
        <v>88.388888888888886</v>
      </c>
      <c r="BL16" s="120" t="str">
        <f t="shared" si="19"/>
        <v>A2</v>
      </c>
    </row>
    <row r="17" spans="1:64" ht="15.75">
      <c r="A17" s="184">
        <v>11</v>
      </c>
      <c r="B17" s="202" t="s">
        <v>65</v>
      </c>
      <c r="C17" s="186">
        <v>9.25</v>
      </c>
      <c r="D17" s="205">
        <v>5</v>
      </c>
      <c r="E17" s="197">
        <v>5</v>
      </c>
      <c r="F17" s="197">
        <v>70.5</v>
      </c>
      <c r="G17" s="190">
        <f t="shared" si="20"/>
        <v>89.75</v>
      </c>
      <c r="H17" s="191" t="str">
        <f t="shared" si="0"/>
        <v>A2</v>
      </c>
      <c r="I17" s="25">
        <v>9.75</v>
      </c>
      <c r="J17" s="28">
        <v>5</v>
      </c>
      <c r="K17" s="28">
        <v>5</v>
      </c>
      <c r="L17" s="330">
        <v>76</v>
      </c>
      <c r="M17" s="160">
        <f t="shared" si="1"/>
        <v>95.75</v>
      </c>
      <c r="N17" s="28" t="str">
        <f t="shared" si="7"/>
        <v>A1</v>
      </c>
      <c r="O17" s="163">
        <v>10</v>
      </c>
      <c r="P17" s="118">
        <v>5</v>
      </c>
      <c r="Q17" s="118">
        <v>5</v>
      </c>
      <c r="R17" s="118">
        <v>72.5</v>
      </c>
      <c r="S17" s="160">
        <f t="shared" si="8"/>
        <v>92.5</v>
      </c>
      <c r="T17" s="28" t="str">
        <f t="shared" si="9"/>
        <v>A1</v>
      </c>
      <c r="U17" s="121">
        <v>9.5</v>
      </c>
      <c r="V17" s="28">
        <v>5</v>
      </c>
      <c r="W17" s="28">
        <v>5</v>
      </c>
      <c r="X17" s="118">
        <v>77.5</v>
      </c>
      <c r="Y17" s="119">
        <f t="shared" si="22"/>
        <v>97</v>
      </c>
      <c r="Z17" s="120" t="str">
        <f t="shared" si="10"/>
        <v>A1</v>
      </c>
      <c r="AA17" s="82">
        <v>11</v>
      </c>
      <c r="AB17" s="159" t="s">
        <v>65</v>
      </c>
      <c r="AC17" s="118">
        <v>9</v>
      </c>
      <c r="AD17" s="118">
        <v>5</v>
      </c>
      <c r="AE17" s="118">
        <v>5</v>
      </c>
      <c r="AF17" s="118">
        <v>75.5</v>
      </c>
      <c r="AG17" s="28">
        <f t="shared" si="11"/>
        <v>94.5</v>
      </c>
      <c r="AH17" s="28" t="str">
        <f t="shared" si="12"/>
        <v>A1</v>
      </c>
      <c r="AI17" s="25">
        <v>7.25</v>
      </c>
      <c r="AJ17" s="28">
        <v>5</v>
      </c>
      <c r="AK17" s="28">
        <v>5</v>
      </c>
      <c r="AL17" s="118">
        <v>74.5</v>
      </c>
      <c r="AM17" s="119">
        <f t="shared" si="21"/>
        <v>91.75</v>
      </c>
      <c r="AN17" s="120" t="str">
        <f t="shared" si="14"/>
        <v>A1</v>
      </c>
      <c r="AO17" s="118">
        <v>9.75</v>
      </c>
      <c r="AP17" s="118" t="s">
        <v>325</v>
      </c>
      <c r="AQ17" s="118">
        <v>5</v>
      </c>
      <c r="AR17" s="118">
        <v>75.5</v>
      </c>
      <c r="AS17" s="28">
        <f t="shared" si="15"/>
        <v>95.25</v>
      </c>
      <c r="AT17" s="28" t="str">
        <f t="shared" si="16"/>
        <v>A1</v>
      </c>
      <c r="AU17" s="122">
        <v>9.75</v>
      </c>
      <c r="AV17" s="317">
        <v>4.5</v>
      </c>
      <c r="AW17" s="318">
        <v>5</v>
      </c>
      <c r="AX17" s="314">
        <v>77</v>
      </c>
      <c r="AY17" s="119">
        <f t="shared" si="23"/>
        <v>96.25</v>
      </c>
      <c r="AZ17" s="119" t="str">
        <f t="shared" si="17"/>
        <v>A1</v>
      </c>
      <c r="BA17" s="159" t="s">
        <v>65</v>
      </c>
      <c r="BB17" s="164">
        <v>49</v>
      </c>
      <c r="BC17" s="118">
        <v>49.5</v>
      </c>
      <c r="BD17" s="164">
        <v>48</v>
      </c>
      <c r="BE17" s="118">
        <v>47</v>
      </c>
      <c r="BF17" s="164">
        <v>49</v>
      </c>
      <c r="BG17" s="118">
        <v>48.5</v>
      </c>
      <c r="BH17" s="155">
        <f t="shared" si="4"/>
        <v>421</v>
      </c>
      <c r="BI17" s="155">
        <f t="shared" si="5"/>
        <v>430.25</v>
      </c>
      <c r="BJ17" s="120">
        <f t="shared" si="6"/>
        <v>851.25</v>
      </c>
      <c r="BK17" s="119">
        <f t="shared" si="18"/>
        <v>94.583333333333329</v>
      </c>
      <c r="BL17" s="120" t="str">
        <f t="shared" si="19"/>
        <v>A1</v>
      </c>
    </row>
    <row r="18" spans="1:64" ht="15.75">
      <c r="A18" s="184">
        <v>12</v>
      </c>
      <c r="B18" s="202" t="s">
        <v>70</v>
      </c>
      <c r="C18" s="186">
        <v>9</v>
      </c>
      <c r="D18" s="205">
        <v>5</v>
      </c>
      <c r="E18" s="197">
        <v>5</v>
      </c>
      <c r="F18" s="197">
        <v>68</v>
      </c>
      <c r="G18" s="190">
        <f t="shared" si="20"/>
        <v>87</v>
      </c>
      <c r="H18" s="191" t="str">
        <f t="shared" si="0"/>
        <v>A2</v>
      </c>
      <c r="I18" s="25">
        <v>9.5</v>
      </c>
      <c r="J18" s="28">
        <v>5</v>
      </c>
      <c r="K18" s="28">
        <v>5</v>
      </c>
      <c r="L18" s="330">
        <v>64</v>
      </c>
      <c r="M18" s="160">
        <f t="shared" si="1"/>
        <v>83.5</v>
      </c>
      <c r="N18" s="28" t="str">
        <f t="shared" si="7"/>
        <v>A2</v>
      </c>
      <c r="O18" s="163">
        <v>8.5</v>
      </c>
      <c r="P18" s="118">
        <v>4.5</v>
      </c>
      <c r="Q18" s="118">
        <v>5</v>
      </c>
      <c r="R18" s="118">
        <v>71.5</v>
      </c>
      <c r="S18" s="160">
        <f t="shared" si="8"/>
        <v>89.5</v>
      </c>
      <c r="T18" s="28" t="str">
        <f t="shared" si="9"/>
        <v>A2</v>
      </c>
      <c r="U18" s="118">
        <v>9.75</v>
      </c>
      <c r="V18" s="28">
        <v>5</v>
      </c>
      <c r="W18" s="28">
        <v>5</v>
      </c>
      <c r="X18" s="118">
        <v>73</v>
      </c>
      <c r="Y18" s="119">
        <f t="shared" si="22"/>
        <v>92.75</v>
      </c>
      <c r="Z18" s="120" t="str">
        <f t="shared" si="10"/>
        <v>A1</v>
      </c>
      <c r="AA18" s="82">
        <v>12</v>
      </c>
      <c r="AB18" s="159" t="s">
        <v>70</v>
      </c>
      <c r="AC18" s="118">
        <v>7.75</v>
      </c>
      <c r="AD18" s="118">
        <v>5</v>
      </c>
      <c r="AE18" s="118">
        <v>5</v>
      </c>
      <c r="AF18" s="118">
        <v>65</v>
      </c>
      <c r="AG18" s="28">
        <f t="shared" si="11"/>
        <v>82.75</v>
      </c>
      <c r="AH18" s="28" t="str">
        <f t="shared" si="12"/>
        <v>A2</v>
      </c>
      <c r="AI18" s="25">
        <v>9.75</v>
      </c>
      <c r="AJ18" s="28">
        <v>5</v>
      </c>
      <c r="AK18" s="28">
        <v>5</v>
      </c>
      <c r="AL18" s="118">
        <v>60.5</v>
      </c>
      <c r="AM18" s="119">
        <f t="shared" si="21"/>
        <v>80.25</v>
      </c>
      <c r="AN18" s="120" t="str">
        <f t="shared" si="14"/>
        <v>B1</v>
      </c>
      <c r="AO18" s="118">
        <v>9.5</v>
      </c>
      <c r="AP18" s="118" t="s">
        <v>324</v>
      </c>
      <c r="AQ18" s="118">
        <v>4.5</v>
      </c>
      <c r="AR18" s="118">
        <v>76</v>
      </c>
      <c r="AS18" s="28">
        <f t="shared" si="15"/>
        <v>94.5</v>
      </c>
      <c r="AT18" s="28" t="str">
        <f t="shared" si="16"/>
        <v>A1</v>
      </c>
      <c r="AU18" s="122">
        <v>9.5</v>
      </c>
      <c r="AV18" s="317">
        <v>4.5</v>
      </c>
      <c r="AW18" s="318">
        <v>5</v>
      </c>
      <c r="AX18" s="314">
        <v>74</v>
      </c>
      <c r="AY18" s="119">
        <f t="shared" si="23"/>
        <v>93</v>
      </c>
      <c r="AZ18" s="119" t="str">
        <f t="shared" si="17"/>
        <v>A1</v>
      </c>
      <c r="BA18" s="159" t="s">
        <v>70</v>
      </c>
      <c r="BB18" s="164">
        <v>49</v>
      </c>
      <c r="BC18" s="118">
        <v>45.5</v>
      </c>
      <c r="BD18" s="164">
        <v>48</v>
      </c>
      <c r="BE18" s="118">
        <v>46</v>
      </c>
      <c r="BF18" s="164">
        <v>44.5</v>
      </c>
      <c r="BG18" s="118">
        <v>41.5</v>
      </c>
      <c r="BH18" s="155">
        <f t="shared" si="4"/>
        <v>402.75</v>
      </c>
      <c r="BI18" s="155">
        <f t="shared" si="5"/>
        <v>395</v>
      </c>
      <c r="BJ18" s="120">
        <f t="shared" si="6"/>
        <v>797.75</v>
      </c>
      <c r="BK18" s="119">
        <f t="shared" si="18"/>
        <v>88.638888888888886</v>
      </c>
      <c r="BL18" s="120" t="str">
        <f t="shared" si="19"/>
        <v>A2</v>
      </c>
    </row>
    <row r="19" spans="1:64" ht="15.75">
      <c r="A19" s="184">
        <v>13</v>
      </c>
      <c r="B19" s="202" t="s">
        <v>75</v>
      </c>
      <c r="C19" s="186">
        <v>9.5</v>
      </c>
      <c r="D19" s="205">
        <v>5</v>
      </c>
      <c r="E19" s="197">
        <v>5</v>
      </c>
      <c r="F19" s="197">
        <v>69</v>
      </c>
      <c r="G19" s="190">
        <f t="shared" si="20"/>
        <v>88.5</v>
      </c>
      <c r="H19" s="191" t="str">
        <f t="shared" si="0"/>
        <v>A2</v>
      </c>
      <c r="I19" s="25">
        <v>10</v>
      </c>
      <c r="J19" s="28">
        <v>5</v>
      </c>
      <c r="K19" s="28">
        <v>5</v>
      </c>
      <c r="L19" s="330">
        <v>77.5</v>
      </c>
      <c r="M19" s="160">
        <f t="shared" si="1"/>
        <v>97.5</v>
      </c>
      <c r="N19" s="28" t="str">
        <f t="shared" si="7"/>
        <v>A1</v>
      </c>
      <c r="O19" s="163">
        <v>10</v>
      </c>
      <c r="P19" s="118">
        <v>5</v>
      </c>
      <c r="Q19" s="118">
        <v>5</v>
      </c>
      <c r="R19" s="118">
        <v>78</v>
      </c>
      <c r="S19" s="160">
        <f t="shared" si="8"/>
        <v>98</v>
      </c>
      <c r="T19" s="28" t="str">
        <f t="shared" si="9"/>
        <v>A1</v>
      </c>
      <c r="U19" s="118">
        <v>10</v>
      </c>
      <c r="V19" s="28">
        <v>5</v>
      </c>
      <c r="W19" s="28">
        <v>5</v>
      </c>
      <c r="X19" s="118">
        <v>74</v>
      </c>
      <c r="Y19" s="119">
        <f t="shared" si="22"/>
        <v>94</v>
      </c>
      <c r="Z19" s="120" t="str">
        <f t="shared" si="10"/>
        <v>A1</v>
      </c>
      <c r="AA19" s="82">
        <v>13</v>
      </c>
      <c r="AB19" s="166" t="s">
        <v>75</v>
      </c>
      <c r="AC19" s="118">
        <v>8.5</v>
      </c>
      <c r="AD19" s="118">
        <v>5</v>
      </c>
      <c r="AE19" s="118">
        <v>5</v>
      </c>
      <c r="AF19" s="118">
        <v>68</v>
      </c>
      <c r="AG19" s="28">
        <f t="shared" si="11"/>
        <v>86.5</v>
      </c>
      <c r="AH19" s="28" t="str">
        <f t="shared" si="12"/>
        <v>A2</v>
      </c>
      <c r="AI19" s="25">
        <v>8.5</v>
      </c>
      <c r="AJ19" s="28">
        <v>5</v>
      </c>
      <c r="AK19" s="28">
        <v>5</v>
      </c>
      <c r="AL19" s="118">
        <v>75</v>
      </c>
      <c r="AM19" s="119">
        <f t="shared" si="21"/>
        <v>93.5</v>
      </c>
      <c r="AN19" s="120" t="str">
        <f t="shared" si="14"/>
        <v>A1</v>
      </c>
      <c r="AO19" s="118">
        <v>9.75</v>
      </c>
      <c r="AP19" s="118" t="s">
        <v>325</v>
      </c>
      <c r="AQ19" s="118">
        <v>5</v>
      </c>
      <c r="AR19" s="118">
        <v>79</v>
      </c>
      <c r="AS19" s="28">
        <f t="shared" si="15"/>
        <v>98.75</v>
      </c>
      <c r="AT19" s="28" t="str">
        <f t="shared" si="16"/>
        <v>A1</v>
      </c>
      <c r="AU19" s="122">
        <v>9.75</v>
      </c>
      <c r="AV19" s="319">
        <v>5</v>
      </c>
      <c r="AW19" s="318">
        <v>5</v>
      </c>
      <c r="AX19" s="314">
        <v>76.5</v>
      </c>
      <c r="AY19" s="119">
        <f t="shared" si="23"/>
        <v>96.25</v>
      </c>
      <c r="AZ19" s="119" t="str">
        <f t="shared" si="17"/>
        <v>A1</v>
      </c>
      <c r="BA19" s="166" t="s">
        <v>75</v>
      </c>
      <c r="BB19" s="164">
        <v>48.5</v>
      </c>
      <c r="BC19" s="118">
        <v>45.5</v>
      </c>
      <c r="BD19" s="164">
        <v>45</v>
      </c>
      <c r="BE19" s="118">
        <v>48.5</v>
      </c>
      <c r="BF19" s="164">
        <v>42.5</v>
      </c>
      <c r="BG19" s="118">
        <v>49</v>
      </c>
      <c r="BH19" s="155">
        <f t="shared" si="4"/>
        <v>420.25</v>
      </c>
      <c r="BI19" s="155">
        <f t="shared" si="5"/>
        <v>426.75</v>
      </c>
      <c r="BJ19" s="120">
        <f t="shared" si="6"/>
        <v>847</v>
      </c>
      <c r="BK19" s="119">
        <f t="shared" si="18"/>
        <v>94.111111111111114</v>
      </c>
      <c r="BL19" s="120" t="str">
        <f t="shared" si="19"/>
        <v>A1</v>
      </c>
    </row>
    <row r="20" spans="1:64" ht="15.75">
      <c r="A20" s="184">
        <v>14</v>
      </c>
      <c r="B20" s="207" t="s">
        <v>81</v>
      </c>
      <c r="C20" s="186">
        <v>8.75</v>
      </c>
      <c r="D20" s="205">
        <v>5</v>
      </c>
      <c r="E20" s="197">
        <v>4</v>
      </c>
      <c r="F20" s="197">
        <v>41.5</v>
      </c>
      <c r="G20" s="190">
        <f t="shared" si="20"/>
        <v>59.25</v>
      </c>
      <c r="H20" s="191" t="str">
        <f t="shared" si="0"/>
        <v>C1</v>
      </c>
      <c r="I20" s="25">
        <v>7.5</v>
      </c>
      <c r="J20" s="28">
        <v>4.5</v>
      </c>
      <c r="K20" s="28">
        <v>4</v>
      </c>
      <c r="L20" s="330">
        <v>64</v>
      </c>
      <c r="M20" s="160">
        <f t="shared" si="1"/>
        <v>80</v>
      </c>
      <c r="N20" s="28" t="str">
        <f t="shared" si="7"/>
        <v>B1</v>
      </c>
      <c r="O20" s="163">
        <v>9.25</v>
      </c>
      <c r="P20" s="118">
        <v>4.5</v>
      </c>
      <c r="Q20" s="118">
        <v>5</v>
      </c>
      <c r="R20" s="118">
        <v>43.5</v>
      </c>
      <c r="S20" s="160">
        <f t="shared" si="8"/>
        <v>62.25</v>
      </c>
      <c r="T20" s="28" t="str">
        <f t="shared" si="9"/>
        <v>B2</v>
      </c>
      <c r="U20" s="118">
        <v>6.75</v>
      </c>
      <c r="V20" s="28">
        <v>4.5</v>
      </c>
      <c r="W20" s="28">
        <v>4.5</v>
      </c>
      <c r="X20" s="118">
        <v>54.5</v>
      </c>
      <c r="Y20" s="119">
        <f t="shared" si="22"/>
        <v>70.25</v>
      </c>
      <c r="Z20" s="120" t="str">
        <f t="shared" si="10"/>
        <v>B2</v>
      </c>
      <c r="AA20" s="82">
        <v>14</v>
      </c>
      <c r="AB20" s="167" t="s">
        <v>81</v>
      </c>
      <c r="AC20" s="118">
        <v>7.25</v>
      </c>
      <c r="AD20" s="118">
        <v>4</v>
      </c>
      <c r="AE20" s="118">
        <v>5</v>
      </c>
      <c r="AF20" s="118">
        <v>57.5</v>
      </c>
      <c r="AG20" s="28">
        <f t="shared" si="11"/>
        <v>73.75</v>
      </c>
      <c r="AH20" s="28" t="str">
        <f t="shared" si="12"/>
        <v>B1</v>
      </c>
      <c r="AI20" s="25">
        <v>7.5</v>
      </c>
      <c r="AJ20" s="28">
        <v>4</v>
      </c>
      <c r="AK20" s="28">
        <v>4</v>
      </c>
      <c r="AL20" s="118">
        <v>49</v>
      </c>
      <c r="AM20" s="119">
        <f t="shared" si="21"/>
        <v>64.5</v>
      </c>
      <c r="AN20" s="120" t="str">
        <f t="shared" si="14"/>
        <v>B2</v>
      </c>
      <c r="AO20" s="118">
        <v>9.25</v>
      </c>
      <c r="AP20" s="118" t="s">
        <v>322</v>
      </c>
      <c r="AQ20" s="118">
        <v>4</v>
      </c>
      <c r="AR20" s="118">
        <v>68.5</v>
      </c>
      <c r="AS20" s="28">
        <f t="shared" si="15"/>
        <v>85.75</v>
      </c>
      <c r="AT20" s="28" t="str">
        <f t="shared" si="16"/>
        <v>A2</v>
      </c>
      <c r="AU20" s="122">
        <v>7.5</v>
      </c>
      <c r="AV20" s="321">
        <v>5</v>
      </c>
      <c r="AW20" s="318">
        <v>5</v>
      </c>
      <c r="AX20" s="314">
        <v>59.5</v>
      </c>
      <c r="AY20" s="119">
        <f t="shared" si="23"/>
        <v>77</v>
      </c>
      <c r="AZ20" s="119" t="str">
        <f t="shared" si="17"/>
        <v>B1</v>
      </c>
      <c r="BA20" s="167" t="s">
        <v>81</v>
      </c>
      <c r="BB20" s="164">
        <v>37.5</v>
      </c>
      <c r="BC20" s="118">
        <v>40.5</v>
      </c>
      <c r="BD20" s="164">
        <v>41</v>
      </c>
      <c r="BE20" s="118">
        <v>37.5</v>
      </c>
      <c r="BF20" s="164">
        <v>19</v>
      </c>
      <c r="BG20" s="118">
        <v>38</v>
      </c>
      <c r="BH20" s="155">
        <f t="shared" si="4"/>
        <v>318.5</v>
      </c>
      <c r="BI20" s="155">
        <f t="shared" si="5"/>
        <v>332.25</v>
      </c>
      <c r="BJ20" s="120">
        <f t="shared" si="6"/>
        <v>650.75</v>
      </c>
      <c r="BK20" s="119">
        <f t="shared" si="18"/>
        <v>72.305555555555557</v>
      </c>
      <c r="BL20" s="120" t="str">
        <f t="shared" si="19"/>
        <v>B1</v>
      </c>
    </row>
    <row r="21" spans="1:64" ht="15.75">
      <c r="A21" s="184">
        <v>15</v>
      </c>
      <c r="B21" s="209" t="s">
        <v>131</v>
      </c>
      <c r="C21" s="186">
        <v>9</v>
      </c>
      <c r="D21" s="205">
        <v>5</v>
      </c>
      <c r="E21" s="197">
        <v>5</v>
      </c>
      <c r="F21" s="197">
        <v>69</v>
      </c>
      <c r="G21" s="190">
        <f t="shared" si="20"/>
        <v>88</v>
      </c>
      <c r="H21" s="191" t="str">
        <f t="shared" si="0"/>
        <v>A2</v>
      </c>
      <c r="I21" s="25">
        <v>9.75</v>
      </c>
      <c r="J21" s="28">
        <v>5</v>
      </c>
      <c r="K21" s="28">
        <v>5</v>
      </c>
      <c r="L21" s="330">
        <v>78</v>
      </c>
      <c r="M21" s="160">
        <f t="shared" si="1"/>
        <v>97.75</v>
      </c>
      <c r="N21" s="28" t="str">
        <f t="shared" si="7"/>
        <v>A1</v>
      </c>
      <c r="O21" s="163">
        <v>9.75</v>
      </c>
      <c r="P21" s="118">
        <v>5</v>
      </c>
      <c r="Q21" s="118">
        <v>5</v>
      </c>
      <c r="R21" s="118">
        <v>58.5</v>
      </c>
      <c r="S21" s="160">
        <f t="shared" si="8"/>
        <v>78.25</v>
      </c>
      <c r="T21" s="28" t="str">
        <f t="shared" si="9"/>
        <v>B1</v>
      </c>
      <c r="U21" s="118">
        <v>9.25</v>
      </c>
      <c r="V21" s="28">
        <v>5</v>
      </c>
      <c r="W21" s="28">
        <v>5</v>
      </c>
      <c r="X21" s="121">
        <v>72</v>
      </c>
      <c r="Y21" s="119">
        <f t="shared" si="22"/>
        <v>91.25</v>
      </c>
      <c r="Z21" s="120" t="str">
        <f t="shared" si="10"/>
        <v>A1</v>
      </c>
      <c r="AA21" s="82">
        <v>15</v>
      </c>
      <c r="AB21" s="167" t="s">
        <v>131</v>
      </c>
      <c r="AC21" s="118">
        <v>9</v>
      </c>
      <c r="AD21" s="118">
        <v>5</v>
      </c>
      <c r="AE21" s="118">
        <v>5</v>
      </c>
      <c r="AF21" s="118">
        <v>58.5</v>
      </c>
      <c r="AG21" s="28">
        <f t="shared" si="11"/>
        <v>77.5</v>
      </c>
      <c r="AH21" s="28" t="str">
        <f t="shared" si="12"/>
        <v>B1</v>
      </c>
      <c r="AI21" s="25">
        <v>10</v>
      </c>
      <c r="AJ21" s="28">
        <v>5</v>
      </c>
      <c r="AK21" s="28">
        <v>5</v>
      </c>
      <c r="AL21" s="121">
        <v>73</v>
      </c>
      <c r="AM21" s="119">
        <f t="shared" si="21"/>
        <v>93</v>
      </c>
      <c r="AN21" s="120" t="str">
        <f t="shared" si="14"/>
        <v>A1</v>
      </c>
      <c r="AO21" s="118">
        <v>9.75</v>
      </c>
      <c r="AP21" s="118" t="s">
        <v>324</v>
      </c>
      <c r="AQ21" s="118">
        <v>5</v>
      </c>
      <c r="AR21" s="118">
        <v>74</v>
      </c>
      <c r="AS21" s="28">
        <f t="shared" si="15"/>
        <v>93.25</v>
      </c>
      <c r="AT21" s="28" t="str">
        <f t="shared" si="16"/>
        <v>A1</v>
      </c>
      <c r="AU21" s="122">
        <v>9.75</v>
      </c>
      <c r="AV21" s="321">
        <v>5</v>
      </c>
      <c r="AW21" s="318">
        <v>5</v>
      </c>
      <c r="AX21" s="314">
        <v>79.5</v>
      </c>
      <c r="AY21" s="119">
        <f t="shared" si="23"/>
        <v>99.25</v>
      </c>
      <c r="AZ21" s="119" t="str">
        <f t="shared" si="17"/>
        <v>A1</v>
      </c>
      <c r="BA21" s="167" t="s">
        <v>131</v>
      </c>
      <c r="BB21" s="164">
        <v>45</v>
      </c>
      <c r="BC21" s="121">
        <v>46</v>
      </c>
      <c r="BD21" s="164">
        <v>25</v>
      </c>
      <c r="BE21" s="118">
        <v>25</v>
      </c>
      <c r="BF21" s="164">
        <v>25</v>
      </c>
      <c r="BG21" s="118">
        <v>42</v>
      </c>
      <c r="BH21" s="155">
        <f t="shared" si="4"/>
        <v>382</v>
      </c>
      <c r="BI21" s="155">
        <f t="shared" si="5"/>
        <v>427.25</v>
      </c>
      <c r="BJ21" s="120">
        <f t="shared" si="6"/>
        <v>809.25</v>
      </c>
      <c r="BK21" s="119">
        <f t="shared" si="18"/>
        <v>89.916666666666671</v>
      </c>
      <c r="BL21" s="120" t="str">
        <f t="shared" si="19"/>
        <v>A2</v>
      </c>
    </row>
    <row r="22" spans="1:64" ht="15.75">
      <c r="A22" s="184">
        <v>16</v>
      </c>
      <c r="B22" s="204" t="s">
        <v>90</v>
      </c>
      <c r="C22" s="186">
        <v>9.25</v>
      </c>
      <c r="D22" s="205">
        <v>5</v>
      </c>
      <c r="E22" s="197">
        <v>5</v>
      </c>
      <c r="F22" s="197">
        <v>70.5</v>
      </c>
      <c r="G22" s="190">
        <f t="shared" si="20"/>
        <v>89.75</v>
      </c>
      <c r="H22" s="191" t="str">
        <f t="shared" si="0"/>
        <v>A2</v>
      </c>
      <c r="I22" s="25">
        <v>9</v>
      </c>
      <c r="J22" s="28">
        <v>5</v>
      </c>
      <c r="K22" s="28">
        <v>5</v>
      </c>
      <c r="L22" s="330">
        <v>73.5</v>
      </c>
      <c r="M22" s="160">
        <f t="shared" si="1"/>
        <v>92.5</v>
      </c>
      <c r="N22" s="28" t="str">
        <f t="shared" si="7"/>
        <v>A1</v>
      </c>
      <c r="O22" s="163">
        <v>8.25</v>
      </c>
      <c r="P22" s="118">
        <v>5</v>
      </c>
      <c r="Q22" s="118">
        <v>5</v>
      </c>
      <c r="R22" s="118">
        <v>59</v>
      </c>
      <c r="S22" s="160">
        <f t="shared" si="8"/>
        <v>77.25</v>
      </c>
      <c r="T22" s="28" t="str">
        <f t="shared" si="9"/>
        <v>B1</v>
      </c>
      <c r="U22" s="118">
        <v>8.75</v>
      </c>
      <c r="V22" s="28">
        <v>5</v>
      </c>
      <c r="W22" s="28">
        <v>5</v>
      </c>
      <c r="X22" s="121">
        <v>49.5</v>
      </c>
      <c r="Y22" s="119">
        <f t="shared" si="22"/>
        <v>68.25</v>
      </c>
      <c r="Z22" s="120" t="str">
        <f t="shared" si="10"/>
        <v>B2</v>
      </c>
      <c r="AA22" s="82">
        <v>16</v>
      </c>
      <c r="AB22" s="159" t="s">
        <v>90</v>
      </c>
      <c r="AC22" s="118">
        <v>8.25</v>
      </c>
      <c r="AD22" s="118">
        <v>5</v>
      </c>
      <c r="AE22" s="118">
        <v>5</v>
      </c>
      <c r="AF22" s="118">
        <v>67</v>
      </c>
      <c r="AG22" s="28">
        <f t="shared" si="11"/>
        <v>85.25</v>
      </c>
      <c r="AH22" s="28" t="str">
        <f t="shared" si="12"/>
        <v>A2</v>
      </c>
      <c r="AI22" s="25">
        <v>9.5</v>
      </c>
      <c r="AJ22" s="28">
        <v>4</v>
      </c>
      <c r="AK22" s="28">
        <v>5</v>
      </c>
      <c r="AL22" s="121">
        <v>53</v>
      </c>
      <c r="AM22" s="119">
        <f t="shared" si="21"/>
        <v>71.5</v>
      </c>
      <c r="AN22" s="120" t="str">
        <f t="shared" si="14"/>
        <v>B1</v>
      </c>
      <c r="AO22" s="118">
        <v>7.25</v>
      </c>
      <c r="AP22" s="118" t="s">
        <v>325</v>
      </c>
      <c r="AQ22" s="118">
        <v>5</v>
      </c>
      <c r="AR22" s="118">
        <v>75</v>
      </c>
      <c r="AS22" s="28">
        <f t="shared" si="15"/>
        <v>92.25</v>
      </c>
      <c r="AT22" s="28" t="str">
        <f t="shared" si="16"/>
        <v>A1</v>
      </c>
      <c r="AU22" s="122">
        <v>7</v>
      </c>
      <c r="AV22" s="320">
        <v>4.5</v>
      </c>
      <c r="AW22" s="318">
        <v>5</v>
      </c>
      <c r="AX22" s="314">
        <v>66</v>
      </c>
      <c r="AY22" s="119">
        <f t="shared" si="23"/>
        <v>82.5</v>
      </c>
      <c r="AZ22" s="119" t="str">
        <f t="shared" si="17"/>
        <v>A2</v>
      </c>
      <c r="BA22" s="159" t="s">
        <v>90</v>
      </c>
      <c r="BB22" s="164">
        <v>47.5</v>
      </c>
      <c r="BC22" s="121">
        <v>47</v>
      </c>
      <c r="BD22" s="164">
        <v>46</v>
      </c>
      <c r="BE22" s="118">
        <v>45</v>
      </c>
      <c r="BF22" s="164">
        <v>50</v>
      </c>
      <c r="BG22" s="118">
        <v>46</v>
      </c>
      <c r="BH22" s="155">
        <f t="shared" si="4"/>
        <v>392</v>
      </c>
      <c r="BI22" s="155">
        <f t="shared" si="5"/>
        <v>361.75</v>
      </c>
      <c r="BJ22" s="120">
        <f t="shared" si="6"/>
        <v>753.75</v>
      </c>
      <c r="BK22" s="119">
        <f t="shared" si="18"/>
        <v>83.75</v>
      </c>
      <c r="BL22" s="120" t="str">
        <f t="shared" si="19"/>
        <v>A2</v>
      </c>
    </row>
    <row r="23" spans="1:64" ht="15.75">
      <c r="A23" s="184">
        <v>17</v>
      </c>
      <c r="B23" s="202" t="s">
        <v>94</v>
      </c>
      <c r="C23" s="186">
        <v>10</v>
      </c>
      <c r="D23" s="205">
        <v>5</v>
      </c>
      <c r="E23" s="197">
        <v>5</v>
      </c>
      <c r="F23" s="197">
        <v>77</v>
      </c>
      <c r="G23" s="190">
        <f t="shared" si="20"/>
        <v>97</v>
      </c>
      <c r="H23" s="191" t="str">
        <f t="shared" si="0"/>
        <v>A1</v>
      </c>
      <c r="I23" s="25">
        <v>10</v>
      </c>
      <c r="J23" s="28">
        <v>5</v>
      </c>
      <c r="K23" s="28">
        <v>5</v>
      </c>
      <c r="L23" s="330">
        <v>76</v>
      </c>
      <c r="M23" s="160">
        <f t="shared" si="1"/>
        <v>96</v>
      </c>
      <c r="N23" s="28" t="str">
        <f t="shared" si="7"/>
        <v>A1</v>
      </c>
      <c r="O23" s="163">
        <v>10</v>
      </c>
      <c r="P23" s="118">
        <v>5</v>
      </c>
      <c r="Q23" s="118">
        <v>5</v>
      </c>
      <c r="R23" s="118">
        <v>79</v>
      </c>
      <c r="S23" s="160">
        <f t="shared" si="8"/>
        <v>99</v>
      </c>
      <c r="T23" s="28" t="str">
        <f t="shared" si="9"/>
        <v>A1</v>
      </c>
      <c r="U23" s="118">
        <v>9.75</v>
      </c>
      <c r="V23" s="28">
        <v>5</v>
      </c>
      <c r="W23" s="28">
        <v>5</v>
      </c>
      <c r="X23" s="121">
        <v>77.5</v>
      </c>
      <c r="Y23" s="119">
        <f t="shared" si="22"/>
        <v>97.25</v>
      </c>
      <c r="Z23" s="120" t="str">
        <f t="shared" si="10"/>
        <v>A1</v>
      </c>
      <c r="AA23" s="82">
        <v>17</v>
      </c>
      <c r="AB23" s="168" t="s">
        <v>94</v>
      </c>
      <c r="AC23" s="118">
        <v>10</v>
      </c>
      <c r="AD23" s="118">
        <v>5</v>
      </c>
      <c r="AE23" s="118">
        <v>5</v>
      </c>
      <c r="AF23" s="118">
        <v>77.5</v>
      </c>
      <c r="AG23" s="28">
        <f t="shared" si="11"/>
        <v>97.5</v>
      </c>
      <c r="AH23" s="28" t="str">
        <f t="shared" si="12"/>
        <v>A1</v>
      </c>
      <c r="AI23" s="25">
        <v>9.25</v>
      </c>
      <c r="AJ23" s="28">
        <v>5</v>
      </c>
      <c r="AK23" s="28">
        <v>5</v>
      </c>
      <c r="AL23" s="121">
        <v>77.5</v>
      </c>
      <c r="AM23" s="119">
        <f t="shared" si="21"/>
        <v>96.75</v>
      </c>
      <c r="AN23" s="120" t="str">
        <f t="shared" si="14"/>
        <v>A1</v>
      </c>
      <c r="AO23" s="118">
        <v>10</v>
      </c>
      <c r="AP23" s="118" t="s">
        <v>325</v>
      </c>
      <c r="AQ23" s="118">
        <v>5</v>
      </c>
      <c r="AR23" s="118">
        <v>80</v>
      </c>
      <c r="AS23" s="28">
        <f t="shared" si="15"/>
        <v>100</v>
      </c>
      <c r="AT23" s="28" t="str">
        <f t="shared" si="16"/>
        <v>A1</v>
      </c>
      <c r="AU23" s="122">
        <v>10</v>
      </c>
      <c r="AV23" s="321">
        <v>5</v>
      </c>
      <c r="AW23" s="318">
        <v>5</v>
      </c>
      <c r="AX23" s="314">
        <v>79.5</v>
      </c>
      <c r="AY23" s="119">
        <f t="shared" si="23"/>
        <v>99.5</v>
      </c>
      <c r="AZ23" s="119" t="str">
        <f t="shared" si="17"/>
        <v>A1</v>
      </c>
      <c r="BA23" s="168" t="s">
        <v>94</v>
      </c>
      <c r="BB23" s="164">
        <v>47.5</v>
      </c>
      <c r="BC23" s="121">
        <v>47.5</v>
      </c>
      <c r="BD23" s="164">
        <v>50</v>
      </c>
      <c r="BE23" s="118">
        <v>48</v>
      </c>
      <c r="BF23" s="164">
        <v>49.5</v>
      </c>
      <c r="BG23" s="118">
        <v>50</v>
      </c>
      <c r="BH23" s="155">
        <f t="shared" si="4"/>
        <v>441</v>
      </c>
      <c r="BI23" s="155">
        <f t="shared" si="5"/>
        <v>437</v>
      </c>
      <c r="BJ23" s="120">
        <f t="shared" si="6"/>
        <v>878</v>
      </c>
      <c r="BK23" s="119">
        <f t="shared" si="18"/>
        <v>97.555555555555557</v>
      </c>
      <c r="BL23" s="120" t="str">
        <f t="shared" si="19"/>
        <v>A1</v>
      </c>
    </row>
    <row r="24" spans="1:64" ht="15.75">
      <c r="A24" s="184">
        <v>18</v>
      </c>
      <c r="B24" s="207" t="s">
        <v>99</v>
      </c>
      <c r="C24" s="186">
        <v>9.25</v>
      </c>
      <c r="D24" s="205">
        <v>5</v>
      </c>
      <c r="E24" s="197">
        <v>4</v>
      </c>
      <c r="F24" s="197">
        <v>59.5</v>
      </c>
      <c r="G24" s="190">
        <f t="shared" si="20"/>
        <v>77.75</v>
      </c>
      <c r="H24" s="191" t="str">
        <f t="shared" si="0"/>
        <v>B1</v>
      </c>
      <c r="I24" s="25">
        <v>7.75</v>
      </c>
      <c r="J24" s="28">
        <v>4</v>
      </c>
      <c r="K24" s="28">
        <v>5</v>
      </c>
      <c r="L24" s="330">
        <v>71.5</v>
      </c>
      <c r="M24" s="160">
        <f t="shared" si="1"/>
        <v>88.25</v>
      </c>
      <c r="N24" s="28" t="str">
        <f t="shared" si="7"/>
        <v>A2</v>
      </c>
      <c r="O24" s="163">
        <v>8</v>
      </c>
      <c r="P24" s="118">
        <v>5</v>
      </c>
      <c r="Q24" s="118">
        <v>5</v>
      </c>
      <c r="R24" s="118">
        <v>49</v>
      </c>
      <c r="S24" s="160">
        <f t="shared" si="8"/>
        <v>67</v>
      </c>
      <c r="T24" s="28" t="str">
        <f t="shared" si="9"/>
        <v>B2</v>
      </c>
      <c r="U24" s="169">
        <v>7.75</v>
      </c>
      <c r="V24" s="28">
        <v>4.5</v>
      </c>
      <c r="W24" s="28">
        <v>5</v>
      </c>
      <c r="X24" s="121">
        <v>67.5</v>
      </c>
      <c r="Y24" s="119">
        <f t="shared" si="22"/>
        <v>84.75</v>
      </c>
      <c r="Z24" s="120" t="str">
        <f t="shared" si="10"/>
        <v>A2</v>
      </c>
      <c r="AA24" s="82">
        <v>18</v>
      </c>
      <c r="AB24" s="162" t="s">
        <v>99</v>
      </c>
      <c r="AC24" s="118">
        <v>8.5</v>
      </c>
      <c r="AD24" s="118">
        <v>5</v>
      </c>
      <c r="AE24" s="118">
        <v>5</v>
      </c>
      <c r="AF24" s="118">
        <v>59</v>
      </c>
      <c r="AG24" s="28">
        <f t="shared" si="11"/>
        <v>77.5</v>
      </c>
      <c r="AH24" s="28" t="str">
        <f t="shared" si="12"/>
        <v>B1</v>
      </c>
      <c r="AI24" s="25">
        <v>9.5</v>
      </c>
      <c r="AJ24" s="28">
        <v>4.5</v>
      </c>
      <c r="AK24" s="28">
        <v>4.5</v>
      </c>
      <c r="AL24" s="121">
        <v>58.5</v>
      </c>
      <c r="AM24" s="119">
        <f t="shared" si="21"/>
        <v>77</v>
      </c>
      <c r="AN24" s="120" t="str">
        <f t="shared" si="14"/>
        <v>B1</v>
      </c>
      <c r="AO24" s="118">
        <v>5</v>
      </c>
      <c r="AP24" s="118" t="s">
        <v>322</v>
      </c>
      <c r="AQ24" s="118">
        <v>4</v>
      </c>
      <c r="AR24" s="118">
        <v>73.5</v>
      </c>
      <c r="AS24" s="28">
        <f t="shared" si="15"/>
        <v>86.5</v>
      </c>
      <c r="AT24" s="28" t="str">
        <f t="shared" si="16"/>
        <v>A2</v>
      </c>
      <c r="AU24" s="122">
        <v>8.25</v>
      </c>
      <c r="AV24" s="320">
        <v>4.5</v>
      </c>
      <c r="AW24" s="316">
        <v>4.5</v>
      </c>
      <c r="AX24" s="314">
        <v>77</v>
      </c>
      <c r="AY24" s="119">
        <f t="shared" si="23"/>
        <v>94.25</v>
      </c>
      <c r="AZ24" s="119" t="str">
        <f t="shared" si="17"/>
        <v>A1</v>
      </c>
      <c r="BA24" s="162" t="s">
        <v>99</v>
      </c>
      <c r="BB24" s="164">
        <v>41</v>
      </c>
      <c r="BC24" s="121">
        <v>42</v>
      </c>
      <c r="BD24" s="164">
        <v>46</v>
      </c>
      <c r="BE24" s="118">
        <v>47</v>
      </c>
      <c r="BF24" s="164">
        <v>44</v>
      </c>
      <c r="BG24" s="118">
        <v>36</v>
      </c>
      <c r="BH24" s="155">
        <f t="shared" si="4"/>
        <v>349.75</v>
      </c>
      <c r="BI24" s="155">
        <f t="shared" si="5"/>
        <v>386.25</v>
      </c>
      <c r="BJ24" s="120">
        <f t="shared" si="6"/>
        <v>736</v>
      </c>
      <c r="BK24" s="119">
        <f t="shared" si="18"/>
        <v>81.777777777777786</v>
      </c>
      <c r="BL24" s="120" t="str">
        <f t="shared" si="19"/>
        <v>A2</v>
      </c>
    </row>
    <row r="25" spans="1:64" ht="15.75">
      <c r="A25" s="184">
        <v>19</v>
      </c>
      <c r="B25" s="207" t="s">
        <v>104</v>
      </c>
      <c r="C25" s="186">
        <v>7.5</v>
      </c>
      <c r="D25" s="205">
        <v>5</v>
      </c>
      <c r="E25" s="197">
        <v>4</v>
      </c>
      <c r="F25" s="197">
        <v>34.5</v>
      </c>
      <c r="G25" s="190">
        <f t="shared" si="20"/>
        <v>51</v>
      </c>
      <c r="H25" s="191" t="str">
        <f t="shared" si="0"/>
        <v>C1</v>
      </c>
      <c r="I25" s="25">
        <v>7.25</v>
      </c>
      <c r="J25" s="28">
        <v>3.5</v>
      </c>
      <c r="K25" s="28">
        <v>5</v>
      </c>
      <c r="L25" s="330">
        <v>58</v>
      </c>
      <c r="M25" s="160">
        <f t="shared" si="1"/>
        <v>73.75</v>
      </c>
      <c r="N25" s="28" t="str">
        <f t="shared" si="7"/>
        <v>B1</v>
      </c>
      <c r="O25" s="163">
        <v>7.75</v>
      </c>
      <c r="P25" s="118">
        <v>5</v>
      </c>
      <c r="Q25" s="118">
        <v>5</v>
      </c>
      <c r="R25" s="118">
        <v>45</v>
      </c>
      <c r="S25" s="160">
        <f t="shared" si="8"/>
        <v>62.75</v>
      </c>
      <c r="T25" s="28" t="str">
        <f t="shared" si="9"/>
        <v>B2</v>
      </c>
      <c r="U25" s="121">
        <v>0</v>
      </c>
      <c r="V25" s="28">
        <v>5</v>
      </c>
      <c r="W25" s="28">
        <v>5</v>
      </c>
      <c r="X25" s="121">
        <v>62.5</v>
      </c>
      <c r="Y25" s="119">
        <f t="shared" si="22"/>
        <v>72.5</v>
      </c>
      <c r="Z25" s="120" t="str">
        <f t="shared" si="10"/>
        <v>B1</v>
      </c>
      <c r="AA25" s="82">
        <v>19</v>
      </c>
      <c r="AB25" s="159" t="s">
        <v>104</v>
      </c>
      <c r="AC25" s="118">
        <v>6</v>
      </c>
      <c r="AD25" s="118">
        <v>5</v>
      </c>
      <c r="AE25" s="118">
        <v>5</v>
      </c>
      <c r="AF25" s="118">
        <v>52.5</v>
      </c>
      <c r="AG25" s="28">
        <f t="shared" si="11"/>
        <v>68.5</v>
      </c>
      <c r="AH25" s="28" t="str">
        <f t="shared" si="12"/>
        <v>B2</v>
      </c>
      <c r="AI25" s="25">
        <v>6</v>
      </c>
      <c r="AJ25" s="28">
        <v>5</v>
      </c>
      <c r="AK25" s="28">
        <v>4.5</v>
      </c>
      <c r="AL25" s="121">
        <v>56.5</v>
      </c>
      <c r="AM25" s="119">
        <f t="shared" si="21"/>
        <v>72</v>
      </c>
      <c r="AN25" s="120" t="str">
        <f t="shared" si="14"/>
        <v>B1</v>
      </c>
      <c r="AO25" s="118">
        <v>9.25</v>
      </c>
      <c r="AP25" s="118" t="s">
        <v>322</v>
      </c>
      <c r="AQ25" s="118">
        <v>4</v>
      </c>
      <c r="AR25" s="118">
        <v>52</v>
      </c>
      <c r="AS25" s="28">
        <f t="shared" si="15"/>
        <v>69.25</v>
      </c>
      <c r="AT25" s="28" t="str">
        <f t="shared" si="16"/>
        <v>B2</v>
      </c>
      <c r="AU25" s="122">
        <v>9.25</v>
      </c>
      <c r="AV25" s="321">
        <v>4</v>
      </c>
      <c r="AW25" s="316">
        <v>4.5</v>
      </c>
      <c r="AX25" s="314">
        <v>49.5</v>
      </c>
      <c r="AY25" s="119">
        <f t="shared" si="23"/>
        <v>67.25</v>
      </c>
      <c r="AZ25" s="119" t="str">
        <f t="shared" si="17"/>
        <v>B2</v>
      </c>
      <c r="BA25" s="159" t="s">
        <v>104</v>
      </c>
      <c r="BB25" s="164">
        <v>23.5</v>
      </c>
      <c r="BC25" s="121">
        <v>23.5</v>
      </c>
      <c r="BD25" s="164">
        <v>32</v>
      </c>
      <c r="BE25" s="118">
        <v>38</v>
      </c>
      <c r="BF25" s="164">
        <v>23</v>
      </c>
      <c r="BG25" s="118">
        <v>32.5</v>
      </c>
      <c r="BH25" s="155">
        <f t="shared" si="4"/>
        <v>275</v>
      </c>
      <c r="BI25" s="155">
        <f t="shared" si="5"/>
        <v>309</v>
      </c>
      <c r="BJ25" s="120">
        <f t="shared" si="6"/>
        <v>584</v>
      </c>
      <c r="BK25" s="119">
        <f t="shared" si="18"/>
        <v>64.888888888888886</v>
      </c>
      <c r="BL25" s="120" t="str">
        <f t="shared" si="19"/>
        <v>B2</v>
      </c>
    </row>
    <row r="26" spans="1:64" ht="15.75">
      <c r="A26" s="184">
        <v>20</v>
      </c>
      <c r="B26" s="211" t="s">
        <v>109</v>
      </c>
      <c r="C26" s="186">
        <v>9.75</v>
      </c>
      <c r="D26" s="205">
        <v>5</v>
      </c>
      <c r="E26" s="197">
        <v>5</v>
      </c>
      <c r="F26" s="197">
        <v>79</v>
      </c>
      <c r="G26" s="190">
        <f t="shared" si="20"/>
        <v>98.75</v>
      </c>
      <c r="H26" s="191" t="str">
        <f t="shared" si="0"/>
        <v>A1</v>
      </c>
      <c r="I26" s="25">
        <v>10</v>
      </c>
      <c r="J26" s="28">
        <v>5</v>
      </c>
      <c r="K26" s="28">
        <v>5</v>
      </c>
      <c r="L26" s="330">
        <v>78</v>
      </c>
      <c r="M26" s="160">
        <f t="shared" si="1"/>
        <v>98</v>
      </c>
      <c r="N26" s="28" t="str">
        <f t="shared" si="7"/>
        <v>A1</v>
      </c>
      <c r="O26" s="163">
        <v>10</v>
      </c>
      <c r="P26" s="118">
        <v>5</v>
      </c>
      <c r="Q26" s="118">
        <v>5</v>
      </c>
      <c r="R26" s="118">
        <v>79</v>
      </c>
      <c r="S26" s="160">
        <f t="shared" si="8"/>
        <v>99</v>
      </c>
      <c r="T26" s="28" t="str">
        <f t="shared" si="9"/>
        <v>A1</v>
      </c>
      <c r="U26" s="118">
        <v>10</v>
      </c>
      <c r="V26" s="28">
        <v>5</v>
      </c>
      <c r="W26" s="28">
        <v>5</v>
      </c>
      <c r="X26" s="121">
        <v>80</v>
      </c>
      <c r="Y26" s="119">
        <f t="shared" si="22"/>
        <v>100</v>
      </c>
      <c r="Z26" s="120" t="str">
        <f t="shared" si="10"/>
        <v>A1</v>
      </c>
      <c r="AA26" s="82">
        <v>20</v>
      </c>
      <c r="AB26" s="170" t="s">
        <v>109</v>
      </c>
      <c r="AC26" s="118">
        <v>10</v>
      </c>
      <c r="AD26" s="118">
        <v>5</v>
      </c>
      <c r="AE26" s="118">
        <v>5</v>
      </c>
      <c r="AF26" s="118">
        <v>74</v>
      </c>
      <c r="AG26" s="28">
        <f t="shared" si="11"/>
        <v>94</v>
      </c>
      <c r="AH26" s="28" t="str">
        <f t="shared" si="12"/>
        <v>A1</v>
      </c>
      <c r="AI26" s="25">
        <v>10</v>
      </c>
      <c r="AJ26" s="28">
        <v>5</v>
      </c>
      <c r="AK26" s="28">
        <v>5</v>
      </c>
      <c r="AL26" s="121">
        <v>79.5</v>
      </c>
      <c r="AM26" s="119">
        <f t="shared" si="21"/>
        <v>99.5</v>
      </c>
      <c r="AN26" s="120" t="str">
        <f t="shared" si="14"/>
        <v>A1</v>
      </c>
      <c r="AO26" s="118">
        <v>10</v>
      </c>
      <c r="AP26" s="118" t="s">
        <v>325</v>
      </c>
      <c r="AQ26" s="118">
        <v>5</v>
      </c>
      <c r="AR26" s="118">
        <v>80</v>
      </c>
      <c r="AS26" s="28">
        <f t="shared" si="15"/>
        <v>100</v>
      </c>
      <c r="AT26" s="28" t="str">
        <f t="shared" si="16"/>
        <v>A1</v>
      </c>
      <c r="AU26" s="122">
        <v>10</v>
      </c>
      <c r="AV26" s="321">
        <v>5</v>
      </c>
      <c r="AW26" s="318">
        <v>5</v>
      </c>
      <c r="AX26" s="314">
        <v>80</v>
      </c>
      <c r="AY26" s="119">
        <f t="shared" si="23"/>
        <v>100</v>
      </c>
      <c r="AZ26" s="119" t="str">
        <f t="shared" si="17"/>
        <v>A1</v>
      </c>
      <c r="BA26" s="170" t="s">
        <v>109</v>
      </c>
      <c r="BB26" s="164">
        <v>49.5</v>
      </c>
      <c r="BC26" s="121">
        <v>50</v>
      </c>
      <c r="BD26" s="164">
        <v>50</v>
      </c>
      <c r="BE26" s="118">
        <v>47</v>
      </c>
      <c r="BF26" s="164">
        <v>50</v>
      </c>
      <c r="BG26" s="118">
        <v>49.5</v>
      </c>
      <c r="BH26" s="155">
        <f t="shared" si="4"/>
        <v>441.25</v>
      </c>
      <c r="BI26" s="155">
        <f t="shared" si="5"/>
        <v>447.5</v>
      </c>
      <c r="BJ26" s="120">
        <f t="shared" si="6"/>
        <v>888.75</v>
      </c>
      <c r="BK26" s="119">
        <f t="shared" si="18"/>
        <v>98.75</v>
      </c>
      <c r="BL26" s="120" t="str">
        <f t="shared" si="19"/>
        <v>A1</v>
      </c>
    </row>
    <row r="27" spans="1:64" ht="16.5" thickBot="1">
      <c r="A27" s="212">
        <v>21</v>
      </c>
      <c r="B27" s="213" t="s">
        <v>113</v>
      </c>
      <c r="C27" s="214">
        <v>7.5</v>
      </c>
      <c r="D27" s="215">
        <v>3</v>
      </c>
      <c r="E27" s="216">
        <v>4</v>
      </c>
      <c r="F27" s="216">
        <v>44.5</v>
      </c>
      <c r="G27" s="217">
        <f t="shared" si="20"/>
        <v>59</v>
      </c>
      <c r="H27" s="218" t="str">
        <f t="shared" si="0"/>
        <v>C1</v>
      </c>
      <c r="I27" s="25">
        <v>8</v>
      </c>
      <c r="J27" s="28">
        <v>3.5</v>
      </c>
      <c r="K27" s="28">
        <v>4</v>
      </c>
      <c r="L27" s="330">
        <v>58</v>
      </c>
      <c r="M27" s="160">
        <f t="shared" si="1"/>
        <v>73.5</v>
      </c>
      <c r="N27" s="28" t="str">
        <f t="shared" si="7"/>
        <v>B1</v>
      </c>
      <c r="O27" s="28">
        <v>7.5</v>
      </c>
      <c r="P27" s="28">
        <v>4</v>
      </c>
      <c r="Q27" s="28">
        <v>4</v>
      </c>
      <c r="R27" s="160">
        <v>36</v>
      </c>
      <c r="S27" s="160">
        <f t="shared" si="8"/>
        <v>51.5</v>
      </c>
      <c r="T27" s="28" t="str">
        <f t="shared" si="9"/>
        <v>C1</v>
      </c>
      <c r="U27" s="118">
        <v>7.5</v>
      </c>
      <c r="V27" s="28">
        <v>3.5</v>
      </c>
      <c r="W27" s="28">
        <v>4</v>
      </c>
      <c r="X27" s="121">
        <v>57</v>
      </c>
      <c r="Y27" s="119">
        <f t="shared" si="22"/>
        <v>72</v>
      </c>
      <c r="Z27" s="120" t="str">
        <f t="shared" si="10"/>
        <v>B1</v>
      </c>
      <c r="AA27" s="82">
        <v>21</v>
      </c>
      <c r="AB27" s="170" t="s">
        <v>113</v>
      </c>
      <c r="AC27" s="118">
        <v>6.5</v>
      </c>
      <c r="AD27" s="118">
        <v>3.5</v>
      </c>
      <c r="AE27" s="118">
        <v>5</v>
      </c>
      <c r="AF27" s="118">
        <v>18.5</v>
      </c>
      <c r="AG27" s="28">
        <f t="shared" si="11"/>
        <v>33.5</v>
      </c>
      <c r="AH27" s="28" t="str">
        <f t="shared" si="12"/>
        <v>D</v>
      </c>
      <c r="AI27" s="25">
        <v>5</v>
      </c>
      <c r="AJ27" s="28">
        <v>3</v>
      </c>
      <c r="AK27" s="28">
        <v>3</v>
      </c>
      <c r="AL27" s="121">
        <v>43</v>
      </c>
      <c r="AM27" s="119">
        <f t="shared" si="21"/>
        <v>54</v>
      </c>
      <c r="AN27" s="120" t="str">
        <f t="shared" si="14"/>
        <v>C1</v>
      </c>
      <c r="AO27" s="118">
        <v>9.5</v>
      </c>
      <c r="AP27" s="118" t="s">
        <v>325</v>
      </c>
      <c r="AQ27" s="118">
        <v>4</v>
      </c>
      <c r="AR27" s="118">
        <v>55.5</v>
      </c>
      <c r="AS27" s="28">
        <f t="shared" si="15"/>
        <v>74</v>
      </c>
      <c r="AT27" s="28" t="str">
        <f t="shared" si="16"/>
        <v>B1</v>
      </c>
      <c r="AU27" s="122">
        <v>9.25</v>
      </c>
      <c r="AV27" s="320">
        <v>4.5</v>
      </c>
      <c r="AW27" s="316">
        <v>4.5</v>
      </c>
      <c r="AX27" s="314">
        <v>73</v>
      </c>
      <c r="AY27" s="119">
        <f t="shared" si="23"/>
        <v>91.25</v>
      </c>
      <c r="AZ27" s="119" t="str">
        <f t="shared" si="17"/>
        <v>A1</v>
      </c>
      <c r="BA27" s="170" t="s">
        <v>113</v>
      </c>
      <c r="BB27" s="164">
        <v>37.5</v>
      </c>
      <c r="BC27" s="121">
        <v>43</v>
      </c>
      <c r="BD27" s="164">
        <v>39</v>
      </c>
      <c r="BE27" s="118">
        <v>39</v>
      </c>
      <c r="BF27" s="164">
        <v>27</v>
      </c>
      <c r="BG27" s="118">
        <v>38</v>
      </c>
      <c r="BH27" s="155">
        <f t="shared" si="4"/>
        <v>255.5</v>
      </c>
      <c r="BI27" s="155">
        <f t="shared" si="5"/>
        <v>333.75</v>
      </c>
      <c r="BJ27" s="120">
        <f t="shared" si="6"/>
        <v>589.25</v>
      </c>
      <c r="BK27" s="119">
        <f t="shared" si="18"/>
        <v>65.472222222222214</v>
      </c>
      <c r="BL27" s="120" t="str">
        <f t="shared" si="19"/>
        <v>B2</v>
      </c>
    </row>
    <row r="28" spans="1:64">
      <c r="C28" s="171"/>
      <c r="BH28" s="172"/>
    </row>
    <row r="29" spans="1:64">
      <c r="BH29" s="172"/>
    </row>
    <row r="30" spans="1:64" ht="12.75">
      <c r="I30"/>
      <c r="J30"/>
      <c r="K30"/>
      <c r="L30"/>
      <c r="M30"/>
      <c r="N30"/>
      <c r="U30"/>
      <c r="V30"/>
      <c r="W30"/>
      <c r="X30"/>
      <c r="Y30"/>
      <c r="Z30"/>
      <c r="AC30" t="s">
        <v>317</v>
      </c>
      <c r="AI30"/>
      <c r="AJ30"/>
      <c r="AK30"/>
      <c r="AL30"/>
      <c r="AM30"/>
      <c r="AN30"/>
      <c r="AU30"/>
      <c r="AV30"/>
      <c r="AW30"/>
      <c r="AX30"/>
      <c r="AY30"/>
      <c r="AZ30"/>
      <c r="BK30"/>
    </row>
    <row r="31" spans="1:64" ht="12.75">
      <c r="I31"/>
      <c r="J31"/>
      <c r="K31"/>
      <c r="L31"/>
      <c r="M31"/>
      <c r="N31"/>
      <c r="U31"/>
      <c r="V31"/>
      <c r="W31"/>
      <c r="X31"/>
      <c r="Y31"/>
      <c r="Z31"/>
      <c r="AI31"/>
      <c r="AJ31"/>
      <c r="AK31"/>
      <c r="AL31"/>
      <c r="AM31"/>
      <c r="AN31"/>
      <c r="AU31"/>
      <c r="AV31"/>
      <c r="AW31"/>
      <c r="AX31"/>
      <c r="AY31"/>
      <c r="AZ31"/>
      <c r="BK31"/>
    </row>
    <row r="32" spans="1:64" ht="12.75">
      <c r="I32"/>
      <c r="J32"/>
      <c r="K32"/>
      <c r="L32"/>
      <c r="M32"/>
      <c r="N32"/>
      <c r="U32"/>
      <c r="V32"/>
      <c r="W32"/>
      <c r="X32"/>
      <c r="Y32"/>
      <c r="Z32"/>
      <c r="AI32"/>
      <c r="AJ32"/>
      <c r="AK32"/>
      <c r="AL32"/>
      <c r="AM32"/>
      <c r="AN32"/>
      <c r="AU32"/>
      <c r="AV32"/>
      <c r="AW32"/>
      <c r="AX32"/>
      <c r="AY32"/>
      <c r="AZ32"/>
      <c r="BK32"/>
    </row>
    <row r="33" customFormat="1" ht="12.75"/>
    <row r="34" customFormat="1" ht="12.75"/>
  </sheetData>
  <mergeCells count="19">
    <mergeCell ref="BA1:BL1"/>
    <mergeCell ref="A2:Z2"/>
    <mergeCell ref="AA2:AZ2"/>
    <mergeCell ref="BA2:BL2"/>
    <mergeCell ref="A1:Z1"/>
    <mergeCell ref="AA1:AZ1"/>
    <mergeCell ref="BI3:BL3"/>
    <mergeCell ref="C4:N4"/>
    <mergeCell ref="O4:Z4"/>
    <mergeCell ref="AC4:AG4"/>
    <mergeCell ref="AO4:AS4"/>
    <mergeCell ref="BD4:BE4"/>
    <mergeCell ref="BF4:BG4"/>
    <mergeCell ref="BH4:BI4"/>
    <mergeCell ref="BJ4:BK4"/>
    <mergeCell ref="L3:P3"/>
    <mergeCell ref="Q3:W3"/>
    <mergeCell ref="AL3:AP3"/>
    <mergeCell ref="AQ3:AW3"/>
  </mergeCells>
  <pageMargins left="0.12" right="0.16" top="0.14000000000000001" bottom="0.13" header="0.12" footer="0.12"/>
  <pageSetup scale="9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91"/>
  <sheetViews>
    <sheetView topLeftCell="A2" workbookViewId="0">
      <selection activeCell="O9" sqref="O9"/>
    </sheetView>
  </sheetViews>
  <sheetFormatPr defaultColWidth="8.85546875" defaultRowHeight="15.75"/>
  <cols>
    <col min="1" max="1" width="6" style="1" customWidth="1"/>
    <col min="2" max="2" width="19.28515625" style="1" customWidth="1"/>
    <col min="3" max="4" width="8.85546875" style="1"/>
    <col min="5" max="6" width="23.7109375" style="446" customWidth="1"/>
    <col min="7" max="8" width="9.140625" style="455"/>
    <col min="9" max="9" width="9.140625" style="446" customWidth="1"/>
    <col min="10" max="13" width="8.85546875" style="446"/>
    <col min="14" max="16384" width="8.85546875" style="1"/>
  </cols>
  <sheetData>
    <row r="1" spans="1:27" ht="16.149999999999999" customHeight="1" thickBot="1">
      <c r="A1" s="605" t="s">
        <v>118</v>
      </c>
      <c r="B1" s="606"/>
      <c r="C1" s="6"/>
      <c r="D1" s="5"/>
      <c r="E1" s="454"/>
      <c r="F1" s="454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 spans="1:27" ht="16.149999999999999" customHeight="1" thickBot="1">
      <c r="A2" s="607" t="s">
        <v>217</v>
      </c>
      <c r="B2" s="608"/>
      <c r="C2" s="6"/>
      <c r="D2" s="5"/>
      <c r="E2" s="456"/>
      <c r="F2" s="456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pans="1:27" ht="16.149999999999999" customHeight="1" thickBot="1">
      <c r="A3" s="607" t="s">
        <v>450</v>
      </c>
      <c r="B3" s="608"/>
      <c r="C3" s="450"/>
      <c r="D3" s="453"/>
      <c r="E3" s="457"/>
      <c r="F3" s="457" t="s">
        <v>484</v>
      </c>
      <c r="G3" s="457"/>
      <c r="H3" s="458">
        <f>COUNT(A6:A26)</f>
        <v>21</v>
      </c>
      <c r="I3" s="458"/>
      <c r="J3" s="458" t="s">
        <v>474</v>
      </c>
      <c r="K3" s="458">
        <f>COUNTIF(D6:D26,"M")</f>
        <v>12</v>
      </c>
      <c r="L3" s="458" t="s">
        <v>475</v>
      </c>
      <c r="M3" s="458">
        <f>COUNTIF(D6:D26,"F")</f>
        <v>9</v>
      </c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</row>
    <row r="4" spans="1:27" ht="16.149999999999999" customHeight="1" thickBot="1">
      <c r="A4" s="448" t="s">
        <v>121</v>
      </c>
      <c r="B4" s="449" t="s">
        <v>122</v>
      </c>
      <c r="C4" s="451" t="s">
        <v>468</v>
      </c>
      <c r="D4" s="451" t="s">
        <v>473</v>
      </c>
      <c r="E4" s="459"/>
      <c r="F4" s="459"/>
      <c r="G4" s="730" t="s">
        <v>476</v>
      </c>
      <c r="H4" s="731"/>
      <c r="I4" s="731"/>
      <c r="J4" s="731"/>
      <c r="K4" s="731"/>
      <c r="L4" s="732"/>
      <c r="M4" s="460"/>
      <c r="N4" s="6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spans="1:27" ht="16.149999999999999" customHeight="1" thickBot="1">
      <c r="A5" s="607" t="s">
        <v>211</v>
      </c>
      <c r="B5" s="608"/>
      <c r="C5" s="451"/>
      <c r="D5" s="451"/>
      <c r="E5" s="461"/>
      <c r="F5" s="461"/>
      <c r="G5" s="460"/>
      <c r="H5" s="460"/>
      <c r="I5" s="462"/>
      <c r="J5" s="462"/>
      <c r="K5" s="462"/>
      <c r="L5" s="462"/>
      <c r="M5" s="460"/>
      <c r="N5" s="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spans="1:27" ht="30" customHeight="1" thickBot="1">
      <c r="A6" s="421">
        <v>1</v>
      </c>
      <c r="B6" s="185" t="s">
        <v>13</v>
      </c>
      <c r="C6" s="452">
        <v>161</v>
      </c>
      <c r="D6" s="451" t="s">
        <v>471</v>
      </c>
      <c r="E6" s="463">
        <f>SUM(C6,C7,C8,C9,C10,C11,C13,C15,C20,C21,C23,C26)</f>
        <v>1852</v>
      </c>
      <c r="F6" s="464"/>
      <c r="G6" s="465" t="s">
        <v>477</v>
      </c>
      <c r="H6" s="466"/>
      <c r="I6" s="466"/>
      <c r="J6" s="467"/>
      <c r="K6" s="447"/>
      <c r="L6" s="447">
        <f>203*21</f>
        <v>4263</v>
      </c>
      <c r="N6" s="6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30" customHeight="1" thickBot="1">
      <c r="A7" s="421">
        <v>2</v>
      </c>
      <c r="B7" s="422" t="s">
        <v>19</v>
      </c>
      <c r="C7" s="451">
        <v>174</v>
      </c>
      <c r="D7" s="451" t="s">
        <v>471</v>
      </c>
      <c r="E7" s="463">
        <f>SUM(C12,C14,C16,C17,C18,C19,C22,C24,C25)</f>
        <v>1452</v>
      </c>
      <c r="F7" s="464"/>
      <c r="G7" s="465" t="s">
        <v>478</v>
      </c>
      <c r="H7" s="466"/>
      <c r="I7" s="466"/>
      <c r="J7" s="467"/>
      <c r="K7" s="447"/>
      <c r="L7" s="447">
        <v>12</v>
      </c>
      <c r="N7" s="6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 spans="1:27" ht="30" customHeight="1" thickBot="1">
      <c r="A8" s="421">
        <v>3</v>
      </c>
      <c r="B8" s="423" t="s">
        <v>24</v>
      </c>
      <c r="C8" s="451">
        <v>138</v>
      </c>
      <c r="D8" s="451" t="s">
        <v>471</v>
      </c>
      <c r="E8" s="464"/>
      <c r="F8" s="464"/>
      <c r="G8" s="727" t="s">
        <v>479</v>
      </c>
      <c r="H8" s="728"/>
      <c r="I8" s="728"/>
      <c r="J8" s="729"/>
      <c r="K8" s="447"/>
      <c r="L8" s="468">
        <f>203*12</f>
        <v>2436</v>
      </c>
      <c r="N8" s="6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spans="1:27" ht="30" customHeight="1" thickBot="1">
      <c r="A9" s="421">
        <v>4</v>
      </c>
      <c r="B9" s="422" t="s">
        <v>28</v>
      </c>
      <c r="C9" s="451">
        <v>161</v>
      </c>
      <c r="D9" s="451" t="s">
        <v>471</v>
      </c>
      <c r="E9" s="464"/>
      <c r="F9" s="464"/>
      <c r="G9" s="465" t="s">
        <v>480</v>
      </c>
      <c r="H9" s="466"/>
      <c r="I9" s="466"/>
      <c r="J9" s="467"/>
      <c r="K9" s="447"/>
      <c r="L9" s="447">
        <v>9</v>
      </c>
      <c r="N9" s="6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spans="1:27" ht="30" customHeight="1" thickBot="1">
      <c r="A10" s="421">
        <v>5</v>
      </c>
      <c r="B10" s="422" t="s">
        <v>33</v>
      </c>
      <c r="C10" s="451">
        <v>162</v>
      </c>
      <c r="D10" s="451" t="s">
        <v>471</v>
      </c>
      <c r="E10" s="464"/>
      <c r="F10" s="464"/>
      <c r="G10" s="727" t="s">
        <v>481</v>
      </c>
      <c r="H10" s="728"/>
      <c r="I10" s="728"/>
      <c r="J10" s="729"/>
      <c r="K10" s="447"/>
      <c r="L10" s="468">
        <f>203*9</f>
        <v>1827</v>
      </c>
      <c r="N10" s="6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spans="1:27" ht="30" customHeight="1" thickBot="1">
      <c r="A11" s="421">
        <v>6</v>
      </c>
      <c r="B11" s="422" t="s">
        <v>38</v>
      </c>
      <c r="C11" s="451">
        <v>156</v>
      </c>
      <c r="D11" s="451" t="s">
        <v>471</v>
      </c>
      <c r="E11" s="469"/>
      <c r="F11" s="469"/>
      <c r="H11" s="470" t="s">
        <v>482</v>
      </c>
      <c r="I11" s="469"/>
      <c r="J11" s="447"/>
      <c r="L11" s="471">
        <f>1852/2436*100</f>
        <v>76.026272577996707</v>
      </c>
      <c r="N11" s="6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spans="1:27" ht="30" customHeight="1" thickBot="1">
      <c r="A12" s="421">
        <v>7</v>
      </c>
      <c r="B12" s="422" t="s">
        <v>44</v>
      </c>
      <c r="C12" s="451">
        <v>132</v>
      </c>
      <c r="D12" s="451" t="s">
        <v>472</v>
      </c>
      <c r="E12" s="469"/>
      <c r="F12" s="469"/>
      <c r="G12" s="470" t="s">
        <v>483</v>
      </c>
      <c r="H12" s="469"/>
      <c r="I12" s="447"/>
      <c r="J12" s="447"/>
      <c r="L12" s="471">
        <f>1452/1827*100</f>
        <v>79.474548440065689</v>
      </c>
      <c r="N12" s="6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spans="1:27" ht="30" customHeight="1" thickBot="1">
      <c r="A13" s="421">
        <v>8</v>
      </c>
      <c r="B13" s="422" t="s">
        <v>50</v>
      </c>
      <c r="C13" s="451">
        <v>166</v>
      </c>
      <c r="D13" s="451" t="s">
        <v>471</v>
      </c>
      <c r="E13" s="469"/>
      <c r="F13" s="469"/>
      <c r="G13" s="470"/>
      <c r="H13" s="469"/>
      <c r="I13" s="447"/>
      <c r="J13" s="447"/>
      <c r="K13" s="447"/>
      <c r="L13" s="447"/>
      <c r="N13" s="6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spans="1:27" ht="30" customHeight="1" thickBot="1">
      <c r="A14" s="421">
        <v>9</v>
      </c>
      <c r="B14" s="422" t="s">
        <v>55</v>
      </c>
      <c r="C14" s="451">
        <v>160</v>
      </c>
      <c r="D14" s="451" t="s">
        <v>472</v>
      </c>
      <c r="E14" s="469"/>
      <c r="F14" s="469"/>
      <c r="G14" s="470"/>
      <c r="H14" s="469"/>
      <c r="I14" s="447"/>
      <c r="J14" s="447"/>
      <c r="K14" s="447"/>
      <c r="L14" s="447"/>
      <c r="N14" s="6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1:27" ht="30" customHeight="1" thickBot="1">
      <c r="A15" s="421">
        <v>10</v>
      </c>
      <c r="B15" s="423" t="s">
        <v>61</v>
      </c>
      <c r="C15" s="451">
        <v>168</v>
      </c>
      <c r="D15" s="451" t="s">
        <v>471</v>
      </c>
      <c r="E15" s="469"/>
      <c r="F15" s="469"/>
      <c r="G15" s="470"/>
      <c r="H15" s="469"/>
      <c r="I15" s="447"/>
      <c r="J15" s="447"/>
      <c r="K15" s="447"/>
      <c r="L15" s="447"/>
      <c r="N15" s="6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spans="1:27" ht="30" customHeight="1" thickBot="1">
      <c r="A16" s="421">
        <v>11</v>
      </c>
      <c r="B16" s="422" t="s">
        <v>65</v>
      </c>
      <c r="C16" s="451">
        <v>169</v>
      </c>
      <c r="D16" s="451" t="s">
        <v>472</v>
      </c>
      <c r="E16" s="469"/>
      <c r="F16" s="469"/>
      <c r="G16" s="470"/>
      <c r="H16" s="469"/>
      <c r="I16" s="447"/>
      <c r="J16" s="447"/>
      <c r="K16" s="447"/>
      <c r="L16" s="447"/>
      <c r="N16" s="6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 spans="1:27" ht="30" customHeight="1" thickBot="1">
      <c r="A17" s="421">
        <v>12</v>
      </c>
      <c r="B17" s="422" t="s">
        <v>70</v>
      </c>
      <c r="C17" s="451">
        <v>173</v>
      </c>
      <c r="D17" s="451" t="s">
        <v>472</v>
      </c>
      <c r="E17" s="469"/>
      <c r="F17" s="469"/>
      <c r="G17" s="470"/>
      <c r="H17" s="469"/>
      <c r="I17" s="447"/>
      <c r="J17" s="447"/>
      <c r="K17" s="447"/>
      <c r="L17" s="447"/>
      <c r="N17" s="6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 spans="1:27" ht="30" customHeight="1" thickBot="1">
      <c r="A18" s="421">
        <v>13</v>
      </c>
      <c r="B18" s="422" t="s">
        <v>75</v>
      </c>
      <c r="C18" s="451">
        <v>158</v>
      </c>
      <c r="D18" s="451" t="s">
        <v>472</v>
      </c>
      <c r="E18" s="469"/>
      <c r="F18" s="469"/>
      <c r="G18" s="470"/>
      <c r="H18" s="469"/>
      <c r="I18" s="447"/>
      <c r="J18" s="447"/>
      <c r="K18" s="447"/>
      <c r="L18" s="447"/>
      <c r="N18" s="6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spans="1:27" ht="30" customHeight="1" thickBot="1">
      <c r="A19" s="421">
        <v>14</v>
      </c>
      <c r="B19" s="424" t="s">
        <v>81</v>
      </c>
      <c r="C19" s="451">
        <v>166</v>
      </c>
      <c r="D19" s="451" t="s">
        <v>472</v>
      </c>
      <c r="E19" s="469"/>
      <c r="F19" s="469"/>
      <c r="G19" s="470"/>
      <c r="H19" s="469"/>
      <c r="I19" s="447"/>
      <c r="J19" s="447"/>
      <c r="K19" s="447"/>
      <c r="L19" s="447"/>
      <c r="N19" s="6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ht="30" customHeight="1" thickBot="1">
      <c r="A20" s="421">
        <v>15</v>
      </c>
      <c r="B20" s="209" t="s">
        <v>131</v>
      </c>
      <c r="C20" s="451">
        <v>131</v>
      </c>
      <c r="D20" s="451" t="s">
        <v>471</v>
      </c>
      <c r="E20" s="469"/>
      <c r="F20" s="469"/>
      <c r="G20" s="470"/>
      <c r="H20" s="469"/>
      <c r="I20" s="447"/>
      <c r="J20" s="447"/>
      <c r="K20" s="447"/>
      <c r="L20" s="447"/>
      <c r="N20" s="6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spans="1:27" ht="30" customHeight="1" thickBot="1">
      <c r="A21" s="421">
        <v>16</v>
      </c>
      <c r="B21" s="423" t="s">
        <v>90</v>
      </c>
      <c r="C21" s="451">
        <v>127</v>
      </c>
      <c r="D21" s="451" t="s">
        <v>471</v>
      </c>
      <c r="E21" s="469"/>
      <c r="F21" s="469"/>
      <c r="G21" s="470"/>
      <c r="H21" s="469"/>
      <c r="I21" s="447"/>
      <c r="J21" s="447"/>
      <c r="K21" s="447"/>
      <c r="L21" s="447"/>
      <c r="N21" s="6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spans="1:27" ht="30" customHeight="1" thickBot="1">
      <c r="A22" s="421">
        <v>17</v>
      </c>
      <c r="B22" s="422" t="s">
        <v>94</v>
      </c>
      <c r="C22" s="451">
        <v>172</v>
      </c>
      <c r="D22" s="451" t="s">
        <v>472</v>
      </c>
      <c r="E22" s="469"/>
      <c r="F22" s="469"/>
      <c r="G22" s="470"/>
      <c r="H22" s="469"/>
      <c r="I22" s="447"/>
      <c r="J22" s="447"/>
      <c r="K22" s="447"/>
      <c r="L22" s="447"/>
      <c r="N22" s="6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spans="1:27" ht="30" customHeight="1" thickBot="1">
      <c r="A23" s="421">
        <v>18</v>
      </c>
      <c r="B23" s="424" t="s">
        <v>99</v>
      </c>
      <c r="C23" s="451">
        <v>158</v>
      </c>
      <c r="D23" s="451" t="s">
        <v>471</v>
      </c>
      <c r="E23" s="469"/>
      <c r="F23" s="469"/>
      <c r="G23" s="470"/>
      <c r="H23" s="469"/>
      <c r="I23" s="447"/>
      <c r="J23" s="447"/>
      <c r="K23" s="447"/>
      <c r="L23" s="447"/>
      <c r="N23" s="6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spans="1:27" ht="30" customHeight="1" thickBot="1">
      <c r="A24" s="421">
        <v>19</v>
      </c>
      <c r="B24" s="424" t="s">
        <v>104</v>
      </c>
      <c r="C24" s="451">
        <v>149</v>
      </c>
      <c r="D24" s="451" t="s">
        <v>472</v>
      </c>
      <c r="E24" s="469"/>
      <c r="F24" s="469"/>
      <c r="G24" s="470"/>
      <c r="H24" s="469"/>
      <c r="I24" s="447"/>
      <c r="J24" s="447"/>
      <c r="K24" s="447"/>
      <c r="L24" s="447"/>
      <c r="N24" s="6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spans="1:27" ht="30" customHeight="1" thickBot="1">
      <c r="A25" s="421">
        <v>20</v>
      </c>
      <c r="B25" s="425" t="s">
        <v>109</v>
      </c>
      <c r="C25" s="451">
        <v>173</v>
      </c>
      <c r="D25" s="451" t="s">
        <v>472</v>
      </c>
      <c r="E25" s="469"/>
      <c r="F25" s="469"/>
      <c r="G25" s="470"/>
      <c r="H25" s="469"/>
      <c r="I25" s="447"/>
      <c r="J25" s="447"/>
      <c r="K25" s="447"/>
      <c r="L25" s="447"/>
      <c r="N25" s="6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spans="1:27" ht="30" customHeight="1" thickBot="1">
      <c r="A26" s="426">
        <v>21</v>
      </c>
      <c r="B26" s="427" t="s">
        <v>113</v>
      </c>
      <c r="C26" s="451">
        <v>150</v>
      </c>
      <c r="D26" s="451" t="s">
        <v>471</v>
      </c>
      <c r="E26" s="469"/>
      <c r="F26" s="469"/>
      <c r="G26" s="470"/>
      <c r="H26" s="469"/>
      <c r="I26" s="447"/>
      <c r="J26" s="447"/>
      <c r="K26" s="447"/>
      <c r="L26" s="447"/>
      <c r="N26" s="6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spans="1:27" ht="16.149999999999999" customHeight="1" thickBot="1">
      <c r="A27" s="4"/>
      <c r="B27" s="4"/>
      <c r="C27" s="4"/>
      <c r="D27" s="4"/>
      <c r="E27" s="469"/>
      <c r="F27" s="469"/>
      <c r="G27" s="470"/>
      <c r="H27" s="469"/>
      <c r="I27" s="447"/>
      <c r="J27" s="447"/>
      <c r="K27" s="447"/>
      <c r="L27" s="447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spans="1:27" ht="16.149999999999999" customHeight="1" thickBot="1">
      <c r="A28" s="5"/>
      <c r="B28" s="5" t="s">
        <v>469</v>
      </c>
      <c r="C28" s="5"/>
      <c r="D28" s="5"/>
      <c r="E28" s="469"/>
      <c r="F28" s="469"/>
      <c r="G28" s="470"/>
      <c r="H28" s="469"/>
      <c r="I28" s="447"/>
      <c r="J28" s="447"/>
      <c r="K28" s="447"/>
      <c r="L28" s="447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spans="1:27" ht="16.149999999999999" customHeight="1" thickBot="1">
      <c r="A29" s="5"/>
      <c r="B29" s="5" t="s">
        <v>470</v>
      </c>
      <c r="C29" s="5"/>
      <c r="D29" s="5"/>
      <c r="E29" s="469"/>
      <c r="F29" s="469"/>
      <c r="G29" s="470"/>
      <c r="H29" s="469"/>
      <c r="I29" s="447"/>
      <c r="J29" s="447"/>
      <c r="K29" s="447"/>
      <c r="L29" s="447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spans="1:27" ht="16.149999999999999" customHeight="1" thickBot="1">
      <c r="A30" s="5"/>
      <c r="B30" s="5"/>
      <c r="C30" s="5"/>
      <c r="D30" s="5"/>
      <c r="E30" s="469"/>
      <c r="F30" s="469"/>
      <c r="G30" s="470"/>
      <c r="H30" s="469"/>
      <c r="I30" s="447"/>
      <c r="J30" s="447"/>
      <c r="K30" s="447"/>
      <c r="L30" s="447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spans="1:27" ht="16.149999999999999" customHeight="1" thickBot="1">
      <c r="A31" s="5"/>
      <c r="B31" s="5"/>
      <c r="C31" s="5"/>
      <c r="D31" s="5"/>
      <c r="E31" s="469"/>
      <c r="F31" s="469"/>
      <c r="G31" s="470"/>
      <c r="H31" s="469"/>
      <c r="I31" s="447"/>
      <c r="J31" s="447"/>
      <c r="K31" s="447"/>
      <c r="L31" s="447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spans="1:27" ht="16.149999999999999" customHeight="1" thickBot="1">
      <c r="A32" s="5"/>
      <c r="B32" s="5"/>
      <c r="C32" s="5"/>
      <c r="D32" s="5"/>
      <c r="G32" s="472"/>
      <c r="H32" s="473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spans="1:27" ht="16.149999999999999" customHeight="1" thickBot="1">
      <c r="A33" s="5"/>
      <c r="B33" s="5"/>
      <c r="C33" s="5"/>
      <c r="D33" s="5"/>
      <c r="G33" s="470"/>
      <c r="H33" s="469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spans="1:27" ht="16.149999999999999" customHeight="1" thickBot="1">
      <c r="A34" s="5"/>
      <c r="B34" s="5"/>
      <c r="C34" s="5"/>
      <c r="D34" s="5"/>
      <c r="G34" s="474"/>
      <c r="H34" s="474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spans="1:27" ht="16.149999999999999" customHeight="1" thickBot="1">
      <c r="A35" s="5"/>
      <c r="B35" s="5"/>
      <c r="C35" s="5"/>
      <c r="D35" s="5"/>
      <c r="G35" s="474"/>
      <c r="H35" s="474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spans="1:27" ht="16.149999999999999" customHeight="1" thickBot="1">
      <c r="A36" s="5"/>
      <c r="B36" s="5"/>
      <c r="C36" s="5"/>
      <c r="D36" s="5"/>
      <c r="G36" s="474"/>
      <c r="H36" s="474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spans="1:27" ht="16.149999999999999" customHeight="1" thickBot="1">
      <c r="A37" s="5"/>
      <c r="B37" s="5"/>
      <c r="C37" s="5"/>
      <c r="D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spans="1:27" ht="16.149999999999999" customHeight="1" thickBot="1">
      <c r="A38" s="5"/>
      <c r="B38" s="5"/>
      <c r="C38" s="5"/>
      <c r="D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spans="1:27" ht="16.149999999999999" customHeight="1" thickBot="1">
      <c r="A39" s="5"/>
      <c r="B39" s="5"/>
      <c r="C39" s="5"/>
      <c r="D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spans="1:27" ht="16.149999999999999" customHeight="1" thickBot="1">
      <c r="A40" s="5"/>
      <c r="B40" s="5"/>
      <c r="C40" s="5"/>
      <c r="D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spans="1:27" ht="16.149999999999999" customHeight="1" thickBot="1">
      <c r="A41" s="5"/>
      <c r="B41" s="5"/>
      <c r="C41" s="5"/>
      <c r="D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spans="1:27" ht="16.149999999999999" customHeight="1" thickBot="1">
      <c r="A42" s="5"/>
      <c r="B42" s="5"/>
      <c r="C42" s="5"/>
      <c r="D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spans="1:27" ht="16.149999999999999" customHeight="1" thickBot="1">
      <c r="A43" s="5"/>
      <c r="B43" s="5"/>
      <c r="C43" s="5"/>
      <c r="D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spans="1:27" ht="16.149999999999999" customHeight="1" thickBot="1">
      <c r="A44" s="5"/>
      <c r="B44" s="5"/>
      <c r="C44" s="5"/>
      <c r="D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spans="1:27" ht="16.149999999999999" customHeight="1" thickBot="1">
      <c r="A45" s="5"/>
      <c r="B45" s="5"/>
      <c r="C45" s="5"/>
      <c r="D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spans="1:27" ht="16.149999999999999" customHeight="1" thickBot="1">
      <c r="A46" s="5"/>
      <c r="B46" s="5"/>
      <c r="C46" s="5"/>
      <c r="D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spans="1:27" ht="16.149999999999999" customHeight="1" thickBot="1">
      <c r="A47" s="5"/>
      <c r="B47" s="5"/>
      <c r="C47" s="5"/>
      <c r="D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spans="1:27" ht="16.149999999999999" customHeight="1" thickBot="1">
      <c r="A48" s="5"/>
      <c r="B48" s="5"/>
      <c r="C48" s="5"/>
      <c r="D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spans="1:27" ht="16.149999999999999" customHeight="1" thickBot="1">
      <c r="A49" s="5"/>
      <c r="B49" s="5"/>
      <c r="C49" s="5"/>
      <c r="D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spans="1:27" ht="16.149999999999999" customHeight="1" thickBot="1">
      <c r="A50" s="5"/>
      <c r="B50" s="5"/>
      <c r="C50" s="5"/>
      <c r="D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spans="1:27" ht="16.149999999999999" customHeight="1" thickBot="1">
      <c r="A51" s="5"/>
      <c r="B51" s="5"/>
      <c r="C51" s="5"/>
      <c r="D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spans="1:27" ht="16.149999999999999" customHeight="1" thickBot="1">
      <c r="A52" s="5"/>
      <c r="B52" s="5"/>
      <c r="C52" s="5"/>
      <c r="D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spans="1:27" ht="16.149999999999999" customHeight="1" thickBot="1">
      <c r="A53" s="5"/>
      <c r="B53" s="5"/>
      <c r="C53" s="5"/>
      <c r="D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spans="1:27" ht="16.149999999999999" customHeight="1" thickBot="1">
      <c r="A54" s="5"/>
      <c r="B54" s="5"/>
      <c r="C54" s="5"/>
      <c r="D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spans="1:27" ht="16.149999999999999" customHeight="1" thickBot="1">
      <c r="A55" s="5"/>
      <c r="B55" s="5"/>
      <c r="C55" s="5"/>
      <c r="D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spans="1:27" ht="16.149999999999999" customHeight="1" thickBot="1">
      <c r="A56" s="5"/>
      <c r="B56" s="5"/>
      <c r="C56" s="5"/>
      <c r="D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spans="1:27" ht="16.149999999999999" customHeight="1" thickBot="1">
      <c r="A57" s="5"/>
      <c r="B57" s="5"/>
      <c r="C57" s="5"/>
      <c r="D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spans="1:27" ht="16.149999999999999" customHeight="1" thickBot="1">
      <c r="A58" s="5"/>
      <c r="B58" s="5"/>
      <c r="C58" s="5"/>
      <c r="D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spans="1:27" ht="16.149999999999999" customHeight="1" thickBot="1">
      <c r="A59" s="5"/>
      <c r="B59" s="5"/>
      <c r="C59" s="5"/>
      <c r="D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spans="1:27" ht="16.149999999999999" customHeight="1" thickBot="1">
      <c r="A60" s="5"/>
      <c r="B60" s="5"/>
      <c r="C60" s="5"/>
      <c r="D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spans="1:27" ht="16.149999999999999" customHeight="1" thickBot="1">
      <c r="A61" s="5"/>
      <c r="B61" s="5"/>
      <c r="C61" s="5"/>
      <c r="D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spans="1:27" ht="16.149999999999999" customHeight="1" thickBot="1">
      <c r="A62" s="5"/>
      <c r="B62" s="5"/>
      <c r="C62" s="5"/>
      <c r="D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spans="1:27" ht="16.149999999999999" customHeight="1" thickBot="1">
      <c r="A63" s="5"/>
      <c r="B63" s="5"/>
      <c r="C63" s="5"/>
      <c r="D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spans="1:27" ht="16.149999999999999" customHeight="1" thickBot="1">
      <c r="A64" s="5"/>
      <c r="B64" s="5"/>
      <c r="C64" s="5"/>
      <c r="D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spans="1:27" ht="16.149999999999999" customHeight="1" thickBot="1">
      <c r="A65" s="5"/>
      <c r="B65" s="5"/>
      <c r="C65" s="5"/>
      <c r="D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spans="1:27" ht="16.149999999999999" customHeight="1" thickBot="1">
      <c r="A66" s="5"/>
      <c r="B66" s="5"/>
      <c r="C66" s="5"/>
      <c r="D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spans="1:27" ht="16.149999999999999" customHeight="1" thickBot="1">
      <c r="A67" s="5"/>
      <c r="B67" s="5"/>
      <c r="C67" s="5"/>
      <c r="D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spans="1:27" ht="16.149999999999999" customHeight="1" thickBot="1">
      <c r="A68" s="5"/>
      <c r="B68" s="5"/>
      <c r="C68" s="5"/>
      <c r="D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spans="1:27" ht="16.149999999999999" customHeight="1" thickBot="1">
      <c r="A69" s="5"/>
      <c r="B69" s="5"/>
      <c r="C69" s="5"/>
      <c r="D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spans="1:27" ht="16.149999999999999" customHeight="1" thickBot="1">
      <c r="A70" s="5"/>
      <c r="B70" s="5"/>
      <c r="C70" s="5"/>
      <c r="D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spans="1:27" ht="16.149999999999999" customHeight="1" thickBot="1">
      <c r="A71" s="5"/>
      <c r="B71" s="5"/>
      <c r="C71" s="5"/>
      <c r="D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spans="1:27" ht="16.149999999999999" customHeight="1" thickBot="1">
      <c r="A72" s="5"/>
      <c r="B72" s="5"/>
      <c r="C72" s="5"/>
      <c r="D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spans="1:27" ht="16.149999999999999" customHeight="1" thickBot="1">
      <c r="A73" s="5"/>
      <c r="B73" s="5"/>
      <c r="C73" s="5"/>
      <c r="D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spans="1:27" ht="16.149999999999999" customHeight="1" thickBot="1">
      <c r="A74" s="5"/>
      <c r="B74" s="5"/>
      <c r="C74" s="5"/>
      <c r="D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spans="1:27" ht="16.149999999999999" customHeight="1" thickBot="1">
      <c r="A75" s="5"/>
      <c r="B75" s="5"/>
      <c r="C75" s="5"/>
      <c r="D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spans="1:27" ht="16.149999999999999" customHeight="1" thickBot="1">
      <c r="A76" s="5"/>
      <c r="B76" s="5"/>
      <c r="C76" s="5"/>
      <c r="D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spans="1:27" ht="16.149999999999999" customHeight="1" thickBot="1">
      <c r="A77" s="5"/>
      <c r="B77" s="5"/>
      <c r="C77" s="5"/>
      <c r="D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spans="1:27" ht="16.149999999999999" customHeight="1" thickBot="1">
      <c r="A78" s="5"/>
      <c r="B78" s="5"/>
      <c r="C78" s="5"/>
      <c r="D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spans="1:27" ht="16.149999999999999" customHeight="1" thickBot="1">
      <c r="A79" s="5"/>
      <c r="B79" s="5"/>
      <c r="C79" s="5"/>
      <c r="D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spans="1:27" ht="16.149999999999999" customHeight="1" thickBot="1">
      <c r="A80" s="5"/>
      <c r="B80" s="5"/>
      <c r="C80" s="5"/>
      <c r="D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spans="1:27" ht="16.149999999999999" customHeight="1" thickBot="1">
      <c r="A81" s="5"/>
      <c r="B81" s="5"/>
      <c r="C81" s="5"/>
      <c r="D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spans="1:27" ht="16.149999999999999" customHeight="1" thickBot="1">
      <c r="A82" s="5"/>
      <c r="B82" s="5"/>
      <c r="C82" s="5"/>
      <c r="D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spans="1:27" ht="16.149999999999999" customHeight="1" thickBot="1">
      <c r="A83" s="5"/>
      <c r="B83" s="5"/>
      <c r="C83" s="5"/>
      <c r="D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spans="1:27" ht="16.149999999999999" customHeight="1" thickBot="1">
      <c r="A84" s="5"/>
      <c r="B84" s="5"/>
      <c r="C84" s="5"/>
      <c r="D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spans="1:27" ht="16.149999999999999" customHeight="1" thickBot="1">
      <c r="A85" s="5"/>
      <c r="B85" s="5"/>
      <c r="C85" s="5"/>
      <c r="D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spans="1:27" ht="16.149999999999999" customHeight="1" thickBot="1">
      <c r="A86" s="5"/>
      <c r="B86" s="5"/>
      <c r="C86" s="5"/>
      <c r="D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spans="1:27" ht="16.149999999999999" customHeight="1" thickBot="1">
      <c r="A87" s="5"/>
      <c r="B87" s="5"/>
      <c r="C87" s="5"/>
      <c r="D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spans="1:27" ht="16.149999999999999" customHeight="1" thickBot="1">
      <c r="A88" s="5"/>
      <c r="B88" s="5"/>
      <c r="C88" s="5"/>
      <c r="D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spans="1:27" ht="16.149999999999999" customHeight="1" thickBot="1">
      <c r="A89" s="5"/>
      <c r="B89" s="5"/>
      <c r="C89" s="5"/>
      <c r="D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spans="1:27" ht="16.149999999999999" customHeight="1" thickBot="1">
      <c r="A90" s="5"/>
      <c r="B90" s="5"/>
      <c r="C90" s="5"/>
      <c r="D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spans="1:27" ht="16.149999999999999" customHeight="1" thickBot="1">
      <c r="A91" s="5"/>
      <c r="B91" s="5"/>
      <c r="C91" s="5"/>
      <c r="D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spans="1:27" ht="16.149999999999999" customHeight="1" thickBot="1">
      <c r="A92" s="5"/>
      <c r="B92" s="5"/>
      <c r="C92" s="5"/>
      <c r="D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spans="1:27" ht="16.149999999999999" customHeight="1" thickBot="1">
      <c r="A93" s="5"/>
      <c r="B93" s="5"/>
      <c r="C93" s="5"/>
      <c r="D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spans="1:27" ht="16.149999999999999" customHeight="1" thickBot="1">
      <c r="A94" s="5"/>
      <c r="B94" s="5"/>
      <c r="C94" s="5"/>
      <c r="D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spans="1:27" ht="16.149999999999999" customHeight="1" thickBot="1">
      <c r="A95" s="5"/>
      <c r="B95" s="5"/>
      <c r="C95" s="5"/>
      <c r="D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spans="1:27" ht="16.149999999999999" customHeight="1" thickBot="1">
      <c r="A96" s="5"/>
      <c r="B96" s="5"/>
      <c r="C96" s="5"/>
      <c r="D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spans="1:27" ht="16.149999999999999" customHeight="1" thickBot="1">
      <c r="A97" s="5"/>
      <c r="B97" s="5"/>
      <c r="C97" s="5"/>
      <c r="D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spans="1:27" ht="16.149999999999999" customHeight="1" thickBot="1">
      <c r="A98" s="5"/>
      <c r="B98" s="5"/>
      <c r="C98" s="5"/>
      <c r="D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spans="1:27" ht="16.149999999999999" customHeight="1" thickBot="1">
      <c r="A99" s="5"/>
      <c r="B99" s="5"/>
      <c r="C99" s="5"/>
      <c r="D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spans="1:27" ht="16.149999999999999" customHeight="1" thickBot="1">
      <c r="A100" s="5"/>
      <c r="B100" s="5"/>
      <c r="C100" s="5"/>
      <c r="D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spans="1:27" ht="16.149999999999999" customHeight="1" thickBot="1">
      <c r="A101" s="5"/>
      <c r="B101" s="5"/>
      <c r="C101" s="5"/>
      <c r="D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spans="1:27" ht="16.149999999999999" customHeight="1" thickBot="1">
      <c r="A102" s="5"/>
      <c r="B102" s="5"/>
      <c r="C102" s="5"/>
      <c r="D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spans="1:27" ht="16.149999999999999" customHeight="1" thickBot="1">
      <c r="A103" s="5"/>
      <c r="B103" s="5"/>
      <c r="C103" s="5"/>
      <c r="D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spans="1:27" ht="16.149999999999999" customHeight="1" thickBot="1">
      <c r="A104" s="5"/>
      <c r="B104" s="5"/>
      <c r="C104" s="5"/>
      <c r="D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spans="1:27" ht="16.149999999999999" customHeight="1" thickBot="1">
      <c r="A105" s="5"/>
      <c r="B105" s="5"/>
      <c r="C105" s="5"/>
      <c r="D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spans="1:27" ht="16.149999999999999" customHeight="1" thickBot="1">
      <c r="A106" s="5"/>
      <c r="B106" s="5"/>
      <c r="C106" s="5"/>
      <c r="D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spans="1:27" ht="16.149999999999999" customHeight="1" thickBot="1">
      <c r="A107" s="5"/>
      <c r="B107" s="5"/>
      <c r="C107" s="5"/>
      <c r="D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spans="1:27" ht="16.149999999999999" customHeight="1" thickBot="1">
      <c r="A108" s="5"/>
      <c r="B108" s="5"/>
      <c r="C108" s="5"/>
      <c r="D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spans="1:27" ht="16.149999999999999" customHeight="1" thickBot="1">
      <c r="A109" s="5"/>
      <c r="B109" s="5"/>
      <c r="C109" s="5"/>
      <c r="D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spans="1:27" ht="16.149999999999999" customHeight="1" thickBot="1">
      <c r="A110" s="5"/>
      <c r="B110" s="5"/>
      <c r="C110" s="5"/>
      <c r="D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spans="1:27" ht="16.149999999999999" customHeight="1" thickBot="1">
      <c r="A111" s="5"/>
      <c r="B111" s="5"/>
      <c r="C111" s="5"/>
      <c r="D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spans="1:27" ht="16.149999999999999" customHeight="1" thickBot="1">
      <c r="A112" s="5"/>
      <c r="B112" s="5"/>
      <c r="C112" s="5"/>
      <c r="D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spans="1:27" ht="16.149999999999999" customHeight="1" thickBot="1">
      <c r="A113" s="5"/>
      <c r="B113" s="5"/>
      <c r="C113" s="5"/>
      <c r="D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spans="1:27" ht="16.149999999999999" customHeight="1" thickBot="1">
      <c r="A114" s="5"/>
      <c r="B114" s="5"/>
      <c r="C114" s="5"/>
      <c r="D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spans="1:27" ht="16.149999999999999" customHeight="1" thickBot="1">
      <c r="A115" s="5"/>
      <c r="B115" s="5"/>
      <c r="C115" s="5"/>
      <c r="D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spans="1:27" ht="16.149999999999999" customHeight="1" thickBot="1">
      <c r="A116" s="5"/>
      <c r="B116" s="5"/>
      <c r="C116" s="5"/>
      <c r="D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spans="1:27" ht="16.149999999999999" customHeight="1" thickBot="1">
      <c r="A117" s="5"/>
      <c r="B117" s="5"/>
      <c r="C117" s="5"/>
      <c r="D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spans="1:27" ht="16.149999999999999" customHeight="1" thickBot="1">
      <c r="A118" s="5"/>
      <c r="B118" s="5"/>
      <c r="C118" s="5"/>
      <c r="D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spans="1:27" ht="16.149999999999999" customHeight="1" thickBot="1">
      <c r="A119" s="5"/>
      <c r="B119" s="5"/>
      <c r="C119" s="5"/>
      <c r="D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spans="1:27" ht="16.149999999999999" customHeight="1" thickBot="1">
      <c r="A120" s="5"/>
      <c r="B120" s="5"/>
      <c r="C120" s="5"/>
      <c r="D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spans="1:27" ht="16.149999999999999" customHeight="1" thickBot="1">
      <c r="A121" s="5"/>
      <c r="B121" s="5"/>
      <c r="C121" s="5"/>
      <c r="D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spans="1:27" ht="16.149999999999999" customHeight="1" thickBot="1">
      <c r="A122" s="5"/>
      <c r="B122" s="5"/>
      <c r="C122" s="5"/>
      <c r="D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spans="1:27" ht="16.149999999999999" customHeight="1" thickBot="1">
      <c r="A123" s="5"/>
      <c r="B123" s="5"/>
      <c r="C123" s="5"/>
      <c r="D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spans="1:27" ht="16.149999999999999" customHeight="1" thickBot="1">
      <c r="A124" s="5"/>
      <c r="B124" s="5"/>
      <c r="C124" s="5"/>
      <c r="D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spans="1:27" ht="16.149999999999999" customHeight="1" thickBot="1">
      <c r="A125" s="5"/>
      <c r="B125" s="5"/>
      <c r="C125" s="5"/>
      <c r="D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spans="1:27" ht="16.149999999999999" customHeight="1" thickBot="1">
      <c r="A126" s="5"/>
      <c r="B126" s="5"/>
      <c r="C126" s="5"/>
      <c r="D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spans="1:27" ht="16.149999999999999" customHeight="1" thickBot="1">
      <c r="A127" s="5"/>
      <c r="B127" s="5"/>
      <c r="C127" s="5"/>
      <c r="D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spans="1:27" ht="16.149999999999999" customHeight="1" thickBot="1">
      <c r="A128" s="5"/>
      <c r="B128" s="5"/>
      <c r="C128" s="5"/>
      <c r="D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spans="1:27" ht="16.149999999999999" customHeight="1" thickBot="1">
      <c r="A129" s="5"/>
      <c r="B129" s="5"/>
      <c r="C129" s="5"/>
      <c r="D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spans="1:27" ht="16.149999999999999" customHeight="1" thickBot="1">
      <c r="A130" s="5"/>
      <c r="B130" s="5"/>
      <c r="C130" s="5"/>
      <c r="D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spans="1:27" ht="16.149999999999999" customHeight="1" thickBot="1">
      <c r="A131" s="5"/>
      <c r="B131" s="5"/>
      <c r="C131" s="5"/>
      <c r="D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spans="1:27" ht="16.149999999999999" customHeight="1" thickBot="1">
      <c r="A132" s="5"/>
      <c r="B132" s="5"/>
      <c r="C132" s="5"/>
      <c r="D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spans="1:27" ht="16.149999999999999" customHeight="1" thickBot="1">
      <c r="A133" s="5"/>
      <c r="B133" s="5"/>
      <c r="C133" s="5"/>
      <c r="D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spans="1:27" ht="16.149999999999999" customHeight="1" thickBot="1">
      <c r="A134" s="5"/>
      <c r="B134" s="5"/>
      <c r="C134" s="5"/>
      <c r="D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spans="1:27" ht="16.149999999999999" customHeight="1" thickBot="1">
      <c r="A135" s="5"/>
      <c r="B135" s="5"/>
      <c r="C135" s="5"/>
      <c r="D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spans="1:27" ht="16.149999999999999" customHeight="1" thickBot="1">
      <c r="A136" s="5"/>
      <c r="B136" s="5"/>
      <c r="C136" s="5"/>
      <c r="D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spans="1:27" ht="16.149999999999999" customHeight="1" thickBot="1">
      <c r="A137" s="5"/>
      <c r="B137" s="5"/>
      <c r="C137" s="5"/>
      <c r="D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spans="1:27" ht="16.149999999999999" customHeight="1" thickBot="1">
      <c r="A138" s="5"/>
      <c r="B138" s="5"/>
      <c r="C138" s="5"/>
      <c r="D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spans="1:27" ht="16.149999999999999" customHeight="1" thickBot="1">
      <c r="A139" s="5"/>
      <c r="B139" s="5"/>
      <c r="C139" s="5"/>
      <c r="D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spans="1:27" ht="16.149999999999999" customHeight="1" thickBot="1">
      <c r="A140" s="5"/>
      <c r="B140" s="5"/>
      <c r="C140" s="5"/>
      <c r="D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spans="1:27" ht="16.149999999999999" customHeight="1" thickBot="1">
      <c r="A141" s="5"/>
      <c r="B141" s="5"/>
      <c r="C141" s="5"/>
      <c r="D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spans="1:27" ht="16.149999999999999" customHeight="1" thickBot="1">
      <c r="A142" s="5"/>
      <c r="B142" s="5"/>
      <c r="C142" s="5"/>
      <c r="D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spans="1:27" ht="16.149999999999999" customHeight="1" thickBot="1">
      <c r="A143" s="5"/>
      <c r="B143" s="5"/>
      <c r="C143" s="5"/>
      <c r="D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spans="1:27" ht="16.149999999999999" customHeight="1" thickBot="1">
      <c r="A144" s="5"/>
      <c r="B144" s="5"/>
      <c r="C144" s="5"/>
      <c r="D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spans="1:27" ht="16.149999999999999" customHeight="1" thickBot="1">
      <c r="A145" s="5"/>
      <c r="B145" s="5"/>
      <c r="C145" s="5"/>
      <c r="D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spans="1:27" ht="16.149999999999999" customHeight="1" thickBot="1">
      <c r="A146" s="5"/>
      <c r="B146" s="5"/>
      <c r="C146" s="5"/>
      <c r="D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spans="1:27" ht="16.149999999999999" customHeight="1" thickBot="1">
      <c r="A147" s="5"/>
      <c r="B147" s="5"/>
      <c r="C147" s="5"/>
      <c r="D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spans="1:27" ht="16.149999999999999" customHeight="1" thickBot="1">
      <c r="A148" s="5"/>
      <c r="B148" s="5"/>
      <c r="C148" s="5"/>
      <c r="D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spans="1:27" ht="16.149999999999999" customHeight="1" thickBot="1">
      <c r="A149" s="5"/>
      <c r="B149" s="5"/>
      <c r="C149" s="5"/>
      <c r="D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spans="1:27" ht="16.149999999999999" customHeight="1" thickBot="1">
      <c r="A150" s="5"/>
      <c r="B150" s="5"/>
      <c r="C150" s="5"/>
      <c r="D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spans="1:27" ht="16.149999999999999" customHeight="1" thickBot="1">
      <c r="A151" s="5"/>
      <c r="B151" s="5"/>
      <c r="C151" s="5"/>
      <c r="D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spans="1:27" ht="16.149999999999999" customHeight="1" thickBot="1">
      <c r="A152" s="5"/>
      <c r="B152" s="5"/>
      <c r="C152" s="5"/>
      <c r="D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spans="1:27" ht="16.149999999999999" customHeight="1" thickBot="1">
      <c r="A153" s="5"/>
      <c r="B153" s="5"/>
      <c r="C153" s="5"/>
      <c r="D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spans="1:27" ht="16.149999999999999" customHeight="1" thickBot="1">
      <c r="A154" s="5"/>
      <c r="B154" s="5"/>
      <c r="C154" s="5"/>
      <c r="D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spans="1:27" ht="16.149999999999999" customHeight="1" thickBot="1">
      <c r="A155" s="5"/>
      <c r="B155" s="5"/>
      <c r="C155" s="5"/>
      <c r="D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spans="1:27" ht="16.149999999999999" customHeight="1" thickBot="1">
      <c r="A156" s="5"/>
      <c r="B156" s="5"/>
      <c r="C156" s="5"/>
      <c r="D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spans="1:27" ht="16.149999999999999" customHeight="1" thickBot="1">
      <c r="A157" s="5"/>
      <c r="B157" s="5"/>
      <c r="C157" s="5"/>
      <c r="D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spans="1:27" ht="16.149999999999999" customHeight="1" thickBot="1">
      <c r="A158" s="5"/>
      <c r="B158" s="5"/>
      <c r="C158" s="5"/>
      <c r="D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spans="1:27" ht="16.149999999999999" customHeight="1" thickBot="1">
      <c r="A159" s="5"/>
      <c r="B159" s="5"/>
      <c r="C159" s="5"/>
      <c r="D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spans="1:27" ht="16.149999999999999" customHeight="1" thickBot="1">
      <c r="A160" s="5"/>
      <c r="B160" s="5"/>
      <c r="C160" s="5"/>
      <c r="D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spans="1:27" ht="16.149999999999999" customHeight="1" thickBot="1">
      <c r="A161" s="5"/>
      <c r="B161" s="5"/>
      <c r="C161" s="5"/>
      <c r="D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spans="1:27" ht="16.149999999999999" customHeight="1" thickBot="1">
      <c r="A162" s="5"/>
      <c r="B162" s="5"/>
      <c r="C162" s="5"/>
      <c r="D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spans="1:27" ht="16.149999999999999" customHeight="1" thickBot="1">
      <c r="A163" s="5"/>
      <c r="B163" s="5"/>
      <c r="C163" s="5"/>
      <c r="D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spans="1:27" ht="16.149999999999999" customHeight="1" thickBot="1">
      <c r="A164" s="5"/>
      <c r="B164" s="5"/>
      <c r="C164" s="5"/>
      <c r="D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spans="1:27" ht="16.149999999999999" customHeight="1" thickBot="1">
      <c r="A165" s="5"/>
      <c r="B165" s="5"/>
      <c r="C165" s="5"/>
      <c r="D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spans="1:27" ht="16.149999999999999" customHeight="1" thickBot="1">
      <c r="A166" s="5"/>
      <c r="B166" s="5"/>
      <c r="C166" s="5"/>
      <c r="D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spans="1:27" ht="16.149999999999999" customHeight="1" thickBot="1">
      <c r="A167" s="5"/>
      <c r="B167" s="5"/>
      <c r="C167" s="5"/>
      <c r="D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spans="1:27" ht="16.149999999999999" customHeight="1" thickBot="1">
      <c r="A168" s="5"/>
      <c r="B168" s="5"/>
      <c r="C168" s="5"/>
      <c r="D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spans="1:27" ht="16.149999999999999" customHeight="1" thickBot="1">
      <c r="A169" s="5"/>
      <c r="B169" s="5"/>
      <c r="C169" s="5"/>
      <c r="D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spans="1:27" ht="16.149999999999999" customHeight="1" thickBot="1">
      <c r="A170" s="5"/>
      <c r="B170" s="5"/>
      <c r="C170" s="5"/>
      <c r="D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spans="1:27" ht="16.149999999999999" customHeight="1" thickBot="1">
      <c r="A171" s="5"/>
      <c r="B171" s="5"/>
      <c r="C171" s="5"/>
      <c r="D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spans="1:27" ht="16.149999999999999" customHeight="1" thickBot="1">
      <c r="A172" s="5"/>
      <c r="B172" s="5"/>
      <c r="C172" s="5"/>
      <c r="D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spans="1:27" ht="16.149999999999999" customHeight="1" thickBot="1">
      <c r="A173" s="5"/>
      <c r="B173" s="5"/>
      <c r="C173" s="5"/>
      <c r="D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spans="1:27" ht="16.149999999999999" customHeight="1" thickBot="1">
      <c r="A174" s="5"/>
      <c r="B174" s="5"/>
      <c r="C174" s="5"/>
      <c r="D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spans="1:27" ht="16.149999999999999" customHeight="1" thickBot="1">
      <c r="A175" s="5"/>
      <c r="B175" s="5"/>
      <c r="C175" s="5"/>
      <c r="D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spans="1:27" ht="16.149999999999999" customHeight="1" thickBot="1">
      <c r="A176" s="5"/>
      <c r="B176" s="5"/>
      <c r="C176" s="5"/>
      <c r="D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spans="1:27" ht="16.149999999999999" customHeight="1" thickBot="1">
      <c r="A177" s="5"/>
      <c r="B177" s="5"/>
      <c r="C177" s="5"/>
      <c r="D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spans="1:27" ht="16.149999999999999" customHeight="1" thickBot="1">
      <c r="A178" s="5"/>
      <c r="B178" s="5"/>
      <c r="C178" s="5"/>
      <c r="D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spans="1:27" ht="16.149999999999999" customHeight="1" thickBot="1">
      <c r="A179" s="5"/>
      <c r="B179" s="5"/>
      <c r="C179" s="5"/>
      <c r="D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spans="1:27" ht="16.149999999999999" customHeight="1" thickBot="1">
      <c r="A180" s="5"/>
      <c r="B180" s="5"/>
      <c r="C180" s="5"/>
      <c r="D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spans="1:27" ht="16.149999999999999" customHeight="1" thickBot="1">
      <c r="A181" s="5"/>
      <c r="B181" s="5"/>
      <c r="C181" s="5"/>
      <c r="D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spans="1:27" ht="16.149999999999999" customHeight="1" thickBot="1">
      <c r="A182" s="5"/>
      <c r="B182" s="5"/>
      <c r="C182" s="5"/>
      <c r="D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spans="1:27" ht="16.149999999999999" customHeight="1" thickBot="1">
      <c r="A183" s="5"/>
      <c r="B183" s="5"/>
      <c r="C183" s="5"/>
      <c r="D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spans="1:27" ht="16.149999999999999" customHeight="1" thickBot="1">
      <c r="A184" s="5"/>
      <c r="B184" s="5"/>
      <c r="C184" s="5"/>
      <c r="D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spans="1:27" ht="16.149999999999999" customHeight="1" thickBot="1">
      <c r="A185" s="5"/>
      <c r="B185" s="5"/>
      <c r="C185" s="5"/>
      <c r="D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spans="1:27" ht="16.149999999999999" customHeight="1" thickBot="1">
      <c r="A186" s="5"/>
      <c r="B186" s="5"/>
      <c r="C186" s="5"/>
      <c r="D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spans="1:27" ht="16.149999999999999" customHeight="1" thickBot="1">
      <c r="A187" s="5"/>
      <c r="B187" s="5"/>
      <c r="C187" s="5"/>
      <c r="D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spans="1:27" ht="16.149999999999999" customHeight="1" thickBot="1">
      <c r="A188" s="5"/>
      <c r="B188" s="5"/>
      <c r="C188" s="5"/>
      <c r="D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spans="1:27" ht="16.149999999999999" customHeight="1" thickBot="1">
      <c r="A189" s="5"/>
      <c r="B189" s="5"/>
      <c r="C189" s="5"/>
      <c r="D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spans="1:27" ht="16.149999999999999" customHeight="1" thickBot="1">
      <c r="A190" s="5"/>
      <c r="B190" s="5"/>
      <c r="C190" s="5"/>
      <c r="D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spans="1:27" ht="16.149999999999999" customHeight="1" thickBot="1">
      <c r="A191" s="5"/>
      <c r="B191" s="5"/>
      <c r="C191" s="5"/>
      <c r="D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spans="1:27" ht="16.149999999999999" customHeight="1" thickBot="1">
      <c r="A192" s="5"/>
      <c r="B192" s="5"/>
      <c r="C192" s="5"/>
      <c r="D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spans="1:27" ht="16.149999999999999" customHeight="1" thickBot="1">
      <c r="A193" s="5"/>
      <c r="B193" s="5"/>
      <c r="C193" s="5"/>
      <c r="D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spans="1:27" ht="16.149999999999999" customHeight="1" thickBot="1">
      <c r="A194" s="5"/>
      <c r="B194" s="5"/>
      <c r="C194" s="5"/>
      <c r="D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spans="1:27" ht="16.149999999999999" customHeight="1" thickBot="1">
      <c r="A195" s="5"/>
      <c r="B195" s="5"/>
      <c r="C195" s="5"/>
      <c r="D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spans="1:27" ht="16.149999999999999" customHeight="1" thickBot="1">
      <c r="A196" s="5"/>
      <c r="B196" s="5"/>
      <c r="C196" s="5"/>
      <c r="D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spans="1:27" ht="16.149999999999999" customHeight="1" thickBot="1">
      <c r="A197" s="5"/>
      <c r="B197" s="5"/>
      <c r="C197" s="5"/>
      <c r="D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spans="1:27" ht="16.149999999999999" customHeight="1" thickBot="1">
      <c r="A198" s="5"/>
      <c r="B198" s="5"/>
      <c r="C198" s="5"/>
      <c r="D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spans="1:27" ht="16.149999999999999" customHeight="1" thickBot="1">
      <c r="A199" s="5"/>
      <c r="B199" s="5"/>
      <c r="C199" s="5"/>
      <c r="D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spans="1:27" ht="16.149999999999999" customHeight="1" thickBot="1">
      <c r="A200" s="5"/>
      <c r="B200" s="5"/>
      <c r="C200" s="5"/>
      <c r="D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spans="1:27" ht="16.149999999999999" customHeight="1" thickBot="1">
      <c r="A201" s="5"/>
      <c r="B201" s="5"/>
      <c r="C201" s="5"/>
      <c r="D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spans="1:27" ht="16.149999999999999" customHeight="1" thickBot="1">
      <c r="A202" s="5"/>
      <c r="B202" s="5"/>
      <c r="C202" s="5"/>
      <c r="D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spans="1:27" ht="16.149999999999999" customHeight="1" thickBot="1">
      <c r="A203" s="5"/>
      <c r="B203" s="5"/>
      <c r="C203" s="5"/>
      <c r="D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spans="1:27" ht="16.149999999999999" customHeight="1" thickBot="1">
      <c r="A204" s="5"/>
      <c r="B204" s="5"/>
      <c r="C204" s="5"/>
      <c r="D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spans="1:27" ht="16.149999999999999" customHeight="1" thickBot="1">
      <c r="A205" s="5"/>
      <c r="B205" s="5"/>
      <c r="C205" s="5"/>
      <c r="D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spans="1:27" ht="16.149999999999999" customHeight="1" thickBot="1">
      <c r="A206" s="5"/>
      <c r="B206" s="5"/>
      <c r="C206" s="5"/>
      <c r="D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spans="1:27" ht="16.149999999999999" customHeight="1" thickBot="1">
      <c r="A207" s="5"/>
      <c r="B207" s="5"/>
      <c r="C207" s="5"/>
      <c r="D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spans="1:27" ht="16.149999999999999" customHeight="1" thickBot="1">
      <c r="A208" s="5"/>
      <c r="B208" s="5"/>
      <c r="C208" s="5"/>
      <c r="D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spans="1:27" ht="16.149999999999999" customHeight="1" thickBot="1">
      <c r="A209" s="5"/>
      <c r="B209" s="5"/>
      <c r="C209" s="5"/>
      <c r="D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spans="1:27" ht="16.149999999999999" customHeight="1" thickBot="1">
      <c r="A210" s="5"/>
      <c r="B210" s="5"/>
      <c r="C210" s="5"/>
      <c r="D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spans="1:27" ht="16.149999999999999" customHeight="1" thickBot="1">
      <c r="A211" s="5"/>
      <c r="B211" s="5"/>
      <c r="C211" s="5"/>
      <c r="D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spans="1:27" ht="16.149999999999999" customHeight="1" thickBot="1">
      <c r="A212" s="5"/>
      <c r="B212" s="5"/>
      <c r="C212" s="5"/>
      <c r="D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spans="1:27" ht="16.149999999999999" customHeight="1" thickBot="1">
      <c r="A213" s="5"/>
      <c r="B213" s="5"/>
      <c r="C213" s="5"/>
      <c r="D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spans="1:27" ht="16.149999999999999" customHeight="1" thickBot="1">
      <c r="A214" s="5"/>
      <c r="B214" s="5"/>
      <c r="C214" s="5"/>
      <c r="D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spans="1:27" ht="16.149999999999999" customHeight="1" thickBot="1">
      <c r="A215" s="5"/>
      <c r="B215" s="5"/>
      <c r="C215" s="5"/>
      <c r="D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spans="1:27" ht="16.149999999999999" customHeight="1" thickBot="1">
      <c r="A216" s="5"/>
      <c r="B216" s="5"/>
      <c r="C216" s="5"/>
      <c r="D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spans="1:27" ht="16.149999999999999" customHeight="1" thickBot="1">
      <c r="A217" s="5"/>
      <c r="B217" s="5"/>
      <c r="C217" s="5"/>
      <c r="D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spans="1:27" ht="16.149999999999999" customHeight="1" thickBot="1">
      <c r="A218" s="5"/>
      <c r="B218" s="5"/>
      <c r="C218" s="5"/>
      <c r="D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spans="1:27" ht="16.149999999999999" customHeight="1" thickBot="1">
      <c r="A219" s="5"/>
      <c r="B219" s="5"/>
      <c r="C219" s="5"/>
      <c r="D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spans="1:27" ht="16.149999999999999" customHeight="1" thickBot="1">
      <c r="A220" s="5"/>
      <c r="B220" s="5"/>
      <c r="C220" s="5"/>
      <c r="D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spans="1:27" ht="16.149999999999999" customHeight="1" thickBot="1">
      <c r="A221" s="5"/>
      <c r="B221" s="5"/>
      <c r="C221" s="5"/>
      <c r="D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spans="1:27" ht="16.149999999999999" customHeight="1" thickBot="1">
      <c r="A222" s="5"/>
      <c r="B222" s="5"/>
      <c r="C222" s="5"/>
      <c r="D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spans="1:27" ht="16.149999999999999" customHeight="1" thickBot="1">
      <c r="A223" s="5"/>
      <c r="B223" s="5"/>
      <c r="C223" s="5"/>
      <c r="D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spans="1:27" ht="16.149999999999999" customHeight="1" thickBot="1">
      <c r="A224" s="5"/>
      <c r="B224" s="5"/>
      <c r="C224" s="5"/>
      <c r="D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spans="1:27" ht="16.149999999999999" customHeight="1" thickBot="1">
      <c r="A225" s="5"/>
      <c r="B225" s="5"/>
      <c r="C225" s="5"/>
      <c r="D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spans="1:27" ht="16.149999999999999" customHeight="1" thickBot="1">
      <c r="A226" s="5"/>
      <c r="B226" s="5"/>
      <c r="C226" s="5"/>
      <c r="D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spans="1:27" ht="16.149999999999999" customHeight="1" thickBot="1">
      <c r="A227" s="5"/>
      <c r="B227" s="5"/>
      <c r="C227" s="5"/>
      <c r="D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spans="1:27" ht="16.149999999999999" customHeight="1" thickBot="1">
      <c r="A228" s="5"/>
      <c r="B228" s="5"/>
      <c r="C228" s="5"/>
      <c r="D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spans="1:27" ht="16.149999999999999" customHeight="1" thickBot="1">
      <c r="A229" s="5"/>
      <c r="B229" s="5"/>
      <c r="C229" s="5"/>
      <c r="D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spans="1:27" ht="16.149999999999999" customHeight="1" thickBot="1">
      <c r="A230" s="5"/>
      <c r="B230" s="5"/>
      <c r="C230" s="5"/>
      <c r="D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spans="1:27" ht="16.149999999999999" customHeight="1" thickBot="1">
      <c r="A231" s="5"/>
      <c r="B231" s="5"/>
      <c r="C231" s="5"/>
      <c r="D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spans="1:27" ht="16.149999999999999" customHeight="1" thickBot="1">
      <c r="A232" s="5"/>
      <c r="B232" s="5"/>
      <c r="C232" s="5"/>
      <c r="D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spans="1:27" ht="16.149999999999999" customHeight="1" thickBot="1">
      <c r="A233" s="5"/>
      <c r="B233" s="5"/>
      <c r="C233" s="5"/>
      <c r="D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spans="1:27" ht="16.149999999999999" customHeight="1" thickBot="1">
      <c r="A234" s="5"/>
      <c r="B234" s="5"/>
      <c r="C234" s="5"/>
      <c r="D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spans="1:27" ht="16.149999999999999" customHeight="1" thickBot="1">
      <c r="A235" s="5"/>
      <c r="B235" s="5"/>
      <c r="C235" s="5"/>
      <c r="D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spans="1:27" ht="16.149999999999999" customHeight="1" thickBot="1">
      <c r="A236" s="5"/>
      <c r="B236" s="5"/>
      <c r="C236" s="5"/>
      <c r="D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spans="1:27" ht="16.149999999999999" customHeight="1" thickBot="1">
      <c r="A237" s="5"/>
      <c r="B237" s="5"/>
      <c r="C237" s="5"/>
      <c r="D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spans="1:27" ht="16.149999999999999" customHeight="1" thickBot="1">
      <c r="A238" s="5"/>
      <c r="B238" s="5"/>
      <c r="C238" s="5"/>
      <c r="D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spans="1:27" ht="16.149999999999999" customHeight="1" thickBot="1">
      <c r="A239" s="5"/>
      <c r="B239" s="5"/>
      <c r="C239" s="5"/>
      <c r="D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spans="1:27" ht="16.149999999999999" customHeight="1" thickBot="1">
      <c r="A240" s="5"/>
      <c r="B240" s="5"/>
      <c r="C240" s="5"/>
      <c r="D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spans="1:27" ht="16.149999999999999" customHeight="1" thickBot="1">
      <c r="A241" s="5"/>
      <c r="B241" s="5"/>
      <c r="C241" s="5"/>
      <c r="D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spans="1:27" ht="16.149999999999999" customHeight="1" thickBot="1">
      <c r="A242" s="5"/>
      <c r="B242" s="5"/>
      <c r="C242" s="5"/>
      <c r="D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spans="1:27" ht="16.149999999999999" customHeight="1" thickBot="1">
      <c r="A243" s="5"/>
      <c r="B243" s="5"/>
      <c r="C243" s="5"/>
      <c r="D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spans="1:27" ht="16.149999999999999" customHeight="1" thickBot="1">
      <c r="A244" s="5"/>
      <c r="B244" s="5"/>
      <c r="C244" s="5"/>
      <c r="D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spans="1:27" ht="16.149999999999999" customHeight="1" thickBot="1">
      <c r="A245" s="5"/>
      <c r="B245" s="5"/>
      <c r="C245" s="5"/>
      <c r="D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spans="1:27" ht="16.149999999999999" customHeight="1" thickBot="1">
      <c r="A246" s="5"/>
      <c r="B246" s="5"/>
      <c r="C246" s="5"/>
      <c r="D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spans="1:27" ht="16.149999999999999" customHeight="1" thickBot="1">
      <c r="A247" s="5"/>
      <c r="B247" s="5"/>
      <c r="C247" s="5"/>
      <c r="D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spans="1:27" ht="16.149999999999999" customHeight="1" thickBot="1">
      <c r="A248" s="5"/>
      <c r="B248" s="5"/>
      <c r="C248" s="5"/>
      <c r="D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spans="1:27" ht="16.149999999999999" customHeight="1" thickBot="1">
      <c r="A249" s="5"/>
      <c r="B249" s="5"/>
      <c r="C249" s="5"/>
      <c r="D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spans="1:27" ht="16.149999999999999" customHeight="1" thickBot="1">
      <c r="A250" s="5"/>
      <c r="B250" s="5"/>
      <c r="C250" s="5"/>
      <c r="D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spans="1:27" ht="16.149999999999999" customHeight="1" thickBot="1">
      <c r="A251" s="5"/>
      <c r="B251" s="5"/>
      <c r="C251" s="5"/>
      <c r="D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spans="1:27" ht="16.149999999999999" customHeight="1" thickBot="1">
      <c r="A252" s="5"/>
      <c r="B252" s="5"/>
      <c r="C252" s="5"/>
      <c r="D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spans="1:27" ht="16.149999999999999" customHeight="1" thickBot="1">
      <c r="A253" s="5"/>
      <c r="B253" s="5"/>
      <c r="C253" s="5"/>
      <c r="D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spans="1:27" ht="16.149999999999999" customHeight="1" thickBot="1">
      <c r="A254" s="5"/>
      <c r="B254" s="5"/>
      <c r="C254" s="5"/>
      <c r="D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spans="1:27" ht="16.149999999999999" customHeight="1" thickBot="1">
      <c r="A255" s="5"/>
      <c r="B255" s="5"/>
      <c r="C255" s="5"/>
      <c r="D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spans="1:27" ht="16.149999999999999" customHeight="1" thickBot="1">
      <c r="A256" s="5"/>
      <c r="B256" s="5"/>
      <c r="C256" s="5"/>
      <c r="D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spans="1:27" ht="16.149999999999999" customHeight="1" thickBot="1">
      <c r="A257" s="5"/>
      <c r="B257" s="5"/>
      <c r="C257" s="5"/>
      <c r="D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spans="1:27" ht="16.149999999999999" customHeight="1" thickBot="1">
      <c r="A258" s="5"/>
      <c r="B258" s="5"/>
      <c r="C258" s="5"/>
      <c r="D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spans="1:27" ht="16.149999999999999" customHeight="1" thickBot="1">
      <c r="A259" s="5"/>
      <c r="B259" s="5"/>
      <c r="C259" s="5"/>
      <c r="D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spans="1:27" ht="16.149999999999999" customHeight="1" thickBot="1">
      <c r="A260" s="5"/>
      <c r="B260" s="5"/>
      <c r="C260" s="5"/>
      <c r="D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spans="1:27" ht="16.149999999999999" customHeight="1" thickBot="1">
      <c r="A261" s="5"/>
      <c r="B261" s="5"/>
      <c r="C261" s="5"/>
      <c r="D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spans="1:27" ht="16.149999999999999" customHeight="1" thickBot="1">
      <c r="A262" s="5"/>
      <c r="B262" s="5"/>
      <c r="C262" s="5"/>
      <c r="D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spans="1:27" ht="16.149999999999999" customHeight="1" thickBot="1">
      <c r="A263" s="5"/>
      <c r="B263" s="5"/>
      <c r="C263" s="5"/>
      <c r="D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spans="1:27" ht="16.149999999999999" customHeight="1" thickBot="1">
      <c r="A264" s="5"/>
      <c r="B264" s="5"/>
      <c r="C264" s="5"/>
      <c r="D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spans="1:27" ht="16.149999999999999" customHeight="1" thickBot="1">
      <c r="A265" s="5"/>
      <c r="B265" s="5"/>
      <c r="C265" s="5"/>
      <c r="D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spans="1:27" ht="16.149999999999999" customHeight="1" thickBot="1">
      <c r="A266" s="5"/>
      <c r="B266" s="5"/>
      <c r="C266" s="5"/>
      <c r="D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spans="1:27" ht="16.149999999999999" customHeight="1" thickBot="1">
      <c r="A267" s="5"/>
      <c r="B267" s="5"/>
      <c r="C267" s="5"/>
      <c r="D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spans="1:27" ht="16.149999999999999" customHeight="1" thickBot="1">
      <c r="A268" s="5"/>
      <c r="B268" s="5"/>
      <c r="C268" s="5"/>
      <c r="D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spans="1:27" ht="16.149999999999999" customHeight="1" thickBot="1">
      <c r="A269" s="5"/>
      <c r="B269" s="5"/>
      <c r="C269" s="5"/>
      <c r="D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spans="1:27" ht="16.149999999999999" customHeight="1" thickBot="1">
      <c r="A270" s="5"/>
      <c r="B270" s="5"/>
      <c r="C270" s="5"/>
      <c r="D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spans="1:27" ht="16.149999999999999" customHeight="1" thickBot="1">
      <c r="A271" s="5"/>
      <c r="B271" s="5"/>
      <c r="C271" s="5"/>
      <c r="D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spans="1:27" ht="16.149999999999999" customHeight="1" thickBot="1">
      <c r="A272" s="5"/>
      <c r="B272" s="5"/>
      <c r="C272" s="5"/>
      <c r="D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spans="1:27" ht="16.149999999999999" customHeight="1" thickBot="1">
      <c r="A273" s="5"/>
      <c r="B273" s="5"/>
      <c r="C273" s="5"/>
      <c r="D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spans="1:27" ht="16.149999999999999" customHeight="1" thickBot="1">
      <c r="A274" s="5"/>
      <c r="B274" s="5"/>
      <c r="C274" s="5"/>
      <c r="D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spans="1:27" ht="16.149999999999999" customHeight="1" thickBot="1">
      <c r="A275" s="5"/>
      <c r="B275" s="5"/>
      <c r="C275" s="5"/>
      <c r="D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spans="1:27" ht="16.149999999999999" customHeight="1" thickBot="1">
      <c r="A276" s="5"/>
      <c r="B276" s="5"/>
      <c r="C276" s="5"/>
      <c r="D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spans="1:27" ht="16.149999999999999" customHeight="1" thickBot="1">
      <c r="A277" s="5"/>
      <c r="B277" s="5"/>
      <c r="C277" s="5"/>
      <c r="D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spans="1:27" ht="16.149999999999999" customHeight="1" thickBot="1">
      <c r="A278" s="5"/>
      <c r="B278" s="5"/>
      <c r="C278" s="5"/>
      <c r="D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spans="1:27" ht="16.149999999999999" customHeight="1" thickBot="1">
      <c r="A279" s="5"/>
      <c r="B279" s="5"/>
      <c r="C279" s="5"/>
      <c r="D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spans="1:27" ht="16.149999999999999" customHeight="1" thickBot="1">
      <c r="A280" s="5"/>
      <c r="B280" s="5"/>
      <c r="C280" s="5"/>
      <c r="D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spans="1:27" ht="16.149999999999999" customHeight="1" thickBot="1">
      <c r="A281" s="5"/>
      <c r="B281" s="5"/>
      <c r="C281" s="5"/>
      <c r="D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spans="1:27" ht="16.149999999999999" customHeight="1" thickBot="1">
      <c r="A282" s="5"/>
      <c r="B282" s="5"/>
      <c r="C282" s="5"/>
      <c r="D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spans="1:27" ht="16.149999999999999" customHeight="1" thickBot="1">
      <c r="A283" s="5"/>
      <c r="B283" s="5"/>
      <c r="C283" s="5"/>
      <c r="D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spans="1:27" ht="16.149999999999999" customHeight="1" thickBot="1">
      <c r="A284" s="5"/>
      <c r="B284" s="5"/>
      <c r="C284" s="5"/>
      <c r="D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spans="1:27" ht="16.149999999999999" customHeight="1" thickBot="1">
      <c r="A285" s="5"/>
      <c r="B285" s="5"/>
      <c r="C285" s="5"/>
      <c r="D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spans="1:27" ht="16.149999999999999" customHeight="1" thickBot="1">
      <c r="A286" s="5"/>
      <c r="B286" s="5"/>
      <c r="C286" s="5"/>
      <c r="D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spans="1:27" ht="16.149999999999999" customHeight="1" thickBot="1">
      <c r="A287" s="5"/>
      <c r="B287" s="5"/>
      <c r="C287" s="5"/>
      <c r="D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spans="1:27" ht="16.149999999999999" customHeight="1" thickBot="1">
      <c r="A288" s="5"/>
      <c r="B288" s="5"/>
      <c r="C288" s="5"/>
      <c r="D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spans="1:27" ht="16.149999999999999" customHeight="1" thickBot="1">
      <c r="A289" s="5"/>
      <c r="B289" s="5"/>
      <c r="C289" s="5"/>
      <c r="D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spans="1:27" ht="16.149999999999999" customHeight="1" thickBot="1">
      <c r="A290" s="5"/>
      <c r="B290" s="5"/>
      <c r="C290" s="5"/>
      <c r="D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spans="1:27" ht="16.149999999999999" customHeight="1" thickBot="1">
      <c r="A291" s="5"/>
      <c r="B291" s="5"/>
      <c r="C291" s="5"/>
      <c r="D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spans="1:27" ht="16.149999999999999" customHeight="1" thickBot="1">
      <c r="A292" s="5"/>
      <c r="B292" s="5"/>
      <c r="C292" s="5"/>
      <c r="D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spans="1:27" ht="16.149999999999999" customHeight="1" thickBot="1">
      <c r="A293" s="5"/>
      <c r="B293" s="5"/>
      <c r="C293" s="5"/>
      <c r="D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spans="1:27" ht="16.149999999999999" customHeight="1" thickBot="1">
      <c r="A294" s="5"/>
      <c r="B294" s="5"/>
      <c r="C294" s="5"/>
      <c r="D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spans="1:27" ht="16.149999999999999" customHeight="1" thickBot="1">
      <c r="A295" s="5"/>
      <c r="B295" s="5"/>
      <c r="C295" s="5"/>
      <c r="D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spans="1:27" ht="16.149999999999999" customHeight="1" thickBot="1">
      <c r="A296" s="5"/>
      <c r="B296" s="5"/>
      <c r="C296" s="5"/>
      <c r="D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spans="1:27" ht="16.149999999999999" customHeight="1" thickBot="1">
      <c r="A297" s="5"/>
      <c r="B297" s="5"/>
      <c r="C297" s="5"/>
      <c r="D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spans="1:27" ht="16.149999999999999" customHeight="1" thickBot="1">
      <c r="A298" s="5"/>
      <c r="B298" s="5"/>
      <c r="C298" s="5"/>
      <c r="D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spans="1:27" ht="16.149999999999999" customHeight="1" thickBot="1">
      <c r="A299" s="5"/>
      <c r="B299" s="5"/>
      <c r="C299" s="5"/>
      <c r="D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spans="1:27" ht="16.149999999999999" customHeight="1" thickBot="1">
      <c r="A300" s="5"/>
      <c r="B300" s="5"/>
      <c r="C300" s="5"/>
      <c r="D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spans="1:27" ht="16.149999999999999" customHeight="1" thickBot="1">
      <c r="A301" s="5"/>
      <c r="B301" s="5"/>
      <c r="C301" s="5"/>
      <c r="D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spans="1:27" ht="16.149999999999999" customHeight="1" thickBot="1">
      <c r="A302" s="5"/>
      <c r="B302" s="5"/>
      <c r="C302" s="5"/>
      <c r="D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spans="1:27" ht="16.149999999999999" customHeight="1" thickBot="1">
      <c r="A303" s="5"/>
      <c r="B303" s="5"/>
      <c r="C303" s="5"/>
      <c r="D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spans="1:27" ht="16.149999999999999" customHeight="1" thickBot="1">
      <c r="A304" s="5"/>
      <c r="B304" s="5"/>
      <c r="C304" s="5"/>
      <c r="D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spans="1:27" ht="16.149999999999999" customHeight="1" thickBot="1">
      <c r="A305" s="5"/>
      <c r="B305" s="5"/>
      <c r="C305" s="5"/>
      <c r="D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spans="1:27" ht="16.149999999999999" customHeight="1" thickBot="1">
      <c r="A306" s="5"/>
      <c r="B306" s="5"/>
      <c r="C306" s="5"/>
      <c r="D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spans="1:27" ht="16.149999999999999" customHeight="1" thickBot="1">
      <c r="A307" s="5"/>
      <c r="B307" s="5"/>
      <c r="C307" s="5"/>
      <c r="D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spans="1:27" ht="16.149999999999999" customHeight="1" thickBot="1">
      <c r="A308" s="5"/>
      <c r="B308" s="5"/>
      <c r="C308" s="5"/>
      <c r="D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spans="1:27" ht="16.149999999999999" customHeight="1" thickBot="1">
      <c r="A309" s="5"/>
      <c r="B309" s="5"/>
      <c r="C309" s="5"/>
      <c r="D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spans="1:27" ht="16.149999999999999" customHeight="1" thickBot="1">
      <c r="A310" s="5"/>
      <c r="B310" s="5"/>
      <c r="C310" s="5"/>
      <c r="D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spans="1:27" ht="16.149999999999999" customHeight="1" thickBot="1">
      <c r="A311" s="5"/>
      <c r="B311" s="5"/>
      <c r="C311" s="5"/>
      <c r="D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spans="1:27" ht="16.149999999999999" customHeight="1" thickBot="1">
      <c r="A312" s="5"/>
      <c r="B312" s="5"/>
      <c r="C312" s="5"/>
      <c r="D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spans="1:27" ht="16.149999999999999" customHeight="1" thickBot="1">
      <c r="A313" s="5"/>
      <c r="B313" s="5"/>
      <c r="C313" s="5"/>
      <c r="D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spans="1:27" ht="16.149999999999999" customHeight="1" thickBot="1">
      <c r="A314" s="5"/>
      <c r="B314" s="5"/>
      <c r="C314" s="5"/>
      <c r="D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spans="1:27" ht="16.149999999999999" customHeight="1" thickBot="1">
      <c r="A315" s="5"/>
      <c r="B315" s="5"/>
      <c r="C315" s="5"/>
      <c r="D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spans="1:27" ht="16.149999999999999" customHeight="1" thickBot="1">
      <c r="A316" s="5"/>
      <c r="B316" s="5"/>
      <c r="C316" s="5"/>
      <c r="D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spans="1:27" ht="16.149999999999999" customHeight="1" thickBot="1">
      <c r="A317" s="5"/>
      <c r="B317" s="5"/>
      <c r="C317" s="5"/>
      <c r="D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spans="1:27" ht="16.149999999999999" customHeight="1" thickBot="1">
      <c r="A318" s="5"/>
      <c r="B318" s="5"/>
      <c r="C318" s="5"/>
      <c r="D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spans="1:27" ht="16.149999999999999" customHeight="1" thickBot="1">
      <c r="A319" s="5"/>
      <c r="B319" s="5"/>
      <c r="C319" s="5"/>
      <c r="D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spans="1:27" ht="16.149999999999999" customHeight="1" thickBot="1">
      <c r="A320" s="5"/>
      <c r="B320" s="5"/>
      <c r="C320" s="5"/>
      <c r="D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spans="1:27" ht="16.149999999999999" customHeight="1" thickBot="1">
      <c r="A321" s="5"/>
      <c r="B321" s="5"/>
      <c r="C321" s="5"/>
      <c r="D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spans="1:27" ht="16.149999999999999" customHeight="1" thickBot="1">
      <c r="A322" s="5"/>
      <c r="B322" s="5"/>
      <c r="C322" s="5"/>
      <c r="D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spans="1:27" ht="16.149999999999999" customHeight="1" thickBot="1">
      <c r="A323" s="5"/>
      <c r="B323" s="5"/>
      <c r="C323" s="5"/>
      <c r="D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spans="1:27" ht="16.149999999999999" customHeight="1" thickBot="1">
      <c r="A324" s="5"/>
      <c r="B324" s="5"/>
      <c r="C324" s="5"/>
      <c r="D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spans="1:27" ht="16.149999999999999" customHeight="1" thickBot="1">
      <c r="A325" s="5"/>
      <c r="B325" s="5"/>
      <c r="C325" s="5"/>
      <c r="D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spans="1:27" ht="16.149999999999999" customHeight="1" thickBot="1">
      <c r="A326" s="5"/>
      <c r="B326" s="5"/>
      <c r="C326" s="5"/>
      <c r="D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spans="1:27" ht="16.149999999999999" customHeight="1" thickBot="1">
      <c r="A327" s="5"/>
      <c r="B327" s="5"/>
      <c r="C327" s="5"/>
      <c r="D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spans="1:27" ht="16.149999999999999" customHeight="1" thickBot="1">
      <c r="A328" s="5"/>
      <c r="B328" s="5"/>
      <c r="C328" s="5"/>
      <c r="D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spans="1:27" ht="16.149999999999999" customHeight="1" thickBot="1">
      <c r="A329" s="5"/>
      <c r="B329" s="5"/>
      <c r="C329" s="5"/>
      <c r="D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spans="1:27" ht="16.149999999999999" customHeight="1" thickBot="1">
      <c r="A330" s="5"/>
      <c r="B330" s="5"/>
      <c r="C330" s="5"/>
      <c r="D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spans="1:27" ht="16.149999999999999" customHeight="1" thickBot="1">
      <c r="A331" s="5"/>
      <c r="B331" s="5"/>
      <c r="C331" s="5"/>
      <c r="D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spans="1:27" ht="16.149999999999999" customHeight="1" thickBot="1">
      <c r="A332" s="5"/>
      <c r="B332" s="5"/>
      <c r="C332" s="5"/>
      <c r="D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spans="1:27" ht="16.149999999999999" customHeight="1" thickBot="1">
      <c r="A333" s="5"/>
      <c r="B333" s="5"/>
      <c r="C333" s="5"/>
      <c r="D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spans="1:27" ht="16.149999999999999" customHeight="1" thickBot="1">
      <c r="A334" s="5"/>
      <c r="B334" s="5"/>
      <c r="C334" s="5"/>
      <c r="D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spans="1:27" ht="16.149999999999999" customHeight="1" thickBot="1">
      <c r="A335" s="5"/>
      <c r="B335" s="5"/>
      <c r="C335" s="5"/>
      <c r="D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spans="1:27" ht="16.149999999999999" customHeight="1" thickBot="1">
      <c r="A336" s="5"/>
      <c r="B336" s="5"/>
      <c r="C336" s="5"/>
      <c r="D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spans="1:27" ht="16.149999999999999" customHeight="1" thickBot="1">
      <c r="A337" s="5"/>
      <c r="B337" s="5"/>
      <c r="C337" s="5"/>
      <c r="D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spans="1:27" ht="16.149999999999999" customHeight="1" thickBot="1">
      <c r="A338" s="5"/>
      <c r="B338" s="5"/>
      <c r="C338" s="5"/>
      <c r="D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spans="1:27" ht="16.149999999999999" customHeight="1" thickBot="1">
      <c r="A339" s="5"/>
      <c r="B339" s="5"/>
      <c r="C339" s="5"/>
      <c r="D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spans="1:27" ht="16.149999999999999" customHeight="1" thickBot="1">
      <c r="A340" s="5"/>
      <c r="B340" s="5"/>
      <c r="C340" s="5"/>
      <c r="D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spans="1:27" ht="16.149999999999999" customHeight="1" thickBot="1">
      <c r="A341" s="5"/>
      <c r="B341" s="5"/>
      <c r="C341" s="5"/>
      <c r="D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spans="1:27" ht="16.149999999999999" customHeight="1" thickBot="1">
      <c r="A342" s="5"/>
      <c r="B342" s="5"/>
      <c r="C342" s="5"/>
      <c r="D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spans="1:27" ht="16.149999999999999" customHeight="1" thickBot="1">
      <c r="A343" s="5"/>
      <c r="B343" s="5"/>
      <c r="C343" s="5"/>
      <c r="D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spans="1:27" ht="16.149999999999999" customHeight="1" thickBot="1">
      <c r="A344" s="5"/>
      <c r="B344" s="5"/>
      <c r="C344" s="5"/>
      <c r="D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spans="1:27" ht="16.149999999999999" customHeight="1" thickBot="1">
      <c r="A345" s="5"/>
      <c r="B345" s="5"/>
      <c r="C345" s="5"/>
      <c r="D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spans="1:27" ht="16.149999999999999" customHeight="1" thickBot="1">
      <c r="A346" s="5"/>
      <c r="B346" s="5"/>
      <c r="C346" s="5"/>
      <c r="D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spans="1:27" ht="16.149999999999999" customHeight="1" thickBot="1">
      <c r="A347" s="5"/>
      <c r="B347" s="5"/>
      <c r="C347" s="5"/>
      <c r="D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spans="1:27" ht="16.149999999999999" customHeight="1" thickBot="1">
      <c r="A348" s="5"/>
      <c r="B348" s="5"/>
      <c r="C348" s="5"/>
      <c r="D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spans="1:27" ht="16.149999999999999" customHeight="1" thickBot="1">
      <c r="A349" s="5"/>
      <c r="B349" s="5"/>
      <c r="C349" s="5"/>
      <c r="D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spans="1:27" ht="16.149999999999999" customHeight="1" thickBot="1">
      <c r="A350" s="5"/>
      <c r="B350" s="5"/>
      <c r="C350" s="5"/>
      <c r="D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spans="1:27" ht="16.149999999999999" customHeight="1" thickBot="1">
      <c r="A351" s="5"/>
      <c r="B351" s="5"/>
      <c r="C351" s="5"/>
      <c r="D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spans="1:27" ht="16.149999999999999" customHeight="1" thickBot="1">
      <c r="A352" s="5"/>
      <c r="B352" s="5"/>
      <c r="C352" s="5"/>
      <c r="D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spans="1:27" ht="16.149999999999999" customHeight="1" thickBot="1">
      <c r="A353" s="5"/>
      <c r="B353" s="5"/>
      <c r="C353" s="5"/>
      <c r="D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spans="1:27" ht="16.149999999999999" customHeight="1" thickBot="1">
      <c r="A354" s="5"/>
      <c r="B354" s="5"/>
      <c r="C354" s="5"/>
      <c r="D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spans="1:27" ht="16.149999999999999" customHeight="1" thickBot="1">
      <c r="A355" s="5"/>
      <c r="B355" s="5"/>
      <c r="C355" s="5"/>
      <c r="D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spans="1:27" ht="16.149999999999999" customHeight="1" thickBot="1">
      <c r="A356" s="5"/>
      <c r="B356" s="5"/>
      <c r="C356" s="5"/>
      <c r="D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spans="1:27" ht="16.149999999999999" customHeight="1" thickBot="1">
      <c r="A357" s="5"/>
      <c r="B357" s="5"/>
      <c r="C357" s="5"/>
      <c r="D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spans="1:27" ht="16.149999999999999" customHeight="1" thickBot="1">
      <c r="A358" s="5"/>
      <c r="B358" s="5"/>
      <c r="C358" s="5"/>
      <c r="D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spans="1:27" ht="16.149999999999999" customHeight="1" thickBot="1">
      <c r="A359" s="5"/>
      <c r="B359" s="5"/>
      <c r="C359" s="5"/>
      <c r="D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spans="1:27" ht="16.149999999999999" customHeight="1" thickBot="1">
      <c r="A360" s="5"/>
      <c r="B360" s="5"/>
      <c r="C360" s="5"/>
      <c r="D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spans="1:27" ht="16.149999999999999" customHeight="1" thickBot="1">
      <c r="A361" s="5"/>
      <c r="B361" s="5"/>
      <c r="C361" s="5"/>
      <c r="D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spans="1:27" ht="16.149999999999999" customHeight="1" thickBot="1">
      <c r="A362" s="5"/>
      <c r="B362" s="5"/>
      <c r="C362" s="5"/>
      <c r="D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spans="1:27" ht="16.149999999999999" customHeight="1" thickBot="1">
      <c r="A363" s="5"/>
      <c r="B363" s="5"/>
      <c r="C363" s="5"/>
      <c r="D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spans="1:27" ht="16.149999999999999" customHeight="1" thickBot="1">
      <c r="A364" s="5"/>
      <c r="B364" s="5"/>
      <c r="C364" s="5"/>
      <c r="D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spans="1:27" ht="16.149999999999999" customHeight="1" thickBot="1">
      <c r="A365" s="5"/>
      <c r="B365" s="5"/>
      <c r="C365" s="5"/>
      <c r="D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spans="1:27" ht="16.149999999999999" customHeight="1" thickBot="1">
      <c r="A366" s="5"/>
      <c r="B366" s="5"/>
      <c r="C366" s="5"/>
      <c r="D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spans="1:27" ht="16.149999999999999" customHeight="1" thickBot="1">
      <c r="A367" s="5"/>
      <c r="B367" s="5"/>
      <c r="C367" s="5"/>
      <c r="D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spans="1:27" ht="16.149999999999999" customHeight="1" thickBot="1">
      <c r="A368" s="5"/>
      <c r="B368" s="5"/>
      <c r="C368" s="5"/>
      <c r="D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spans="1:27" ht="16.149999999999999" customHeight="1" thickBot="1">
      <c r="A369" s="5"/>
      <c r="B369" s="5"/>
      <c r="C369" s="5"/>
      <c r="D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spans="1:27" ht="16.149999999999999" customHeight="1" thickBot="1">
      <c r="A370" s="5"/>
      <c r="B370" s="5"/>
      <c r="C370" s="5"/>
      <c r="D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spans="1:27" ht="16.149999999999999" customHeight="1" thickBot="1">
      <c r="A371" s="5"/>
      <c r="B371" s="5"/>
      <c r="C371" s="5"/>
      <c r="D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spans="1:27" ht="16.149999999999999" customHeight="1" thickBot="1">
      <c r="A372" s="5"/>
      <c r="B372" s="5"/>
      <c r="C372" s="5"/>
      <c r="D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spans="1:27" ht="16.149999999999999" customHeight="1" thickBot="1">
      <c r="A373" s="5"/>
      <c r="B373" s="5"/>
      <c r="C373" s="5"/>
      <c r="D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spans="1:27" ht="16.149999999999999" customHeight="1" thickBot="1">
      <c r="A374" s="5"/>
      <c r="B374" s="5"/>
      <c r="C374" s="5"/>
      <c r="D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spans="1:27" ht="16.149999999999999" customHeight="1" thickBot="1">
      <c r="A375" s="5"/>
      <c r="B375" s="5"/>
      <c r="C375" s="5"/>
      <c r="D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spans="1:27" ht="16.149999999999999" customHeight="1" thickBot="1">
      <c r="A376" s="5"/>
      <c r="B376" s="5"/>
      <c r="C376" s="5"/>
      <c r="D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spans="1:27" ht="16.149999999999999" customHeight="1" thickBot="1">
      <c r="A377" s="5"/>
      <c r="B377" s="5"/>
      <c r="C377" s="5"/>
      <c r="D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spans="1:27" ht="16.149999999999999" customHeight="1" thickBot="1">
      <c r="A378" s="5"/>
      <c r="B378" s="5"/>
      <c r="C378" s="5"/>
      <c r="D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spans="1:27" ht="16.149999999999999" customHeight="1" thickBot="1">
      <c r="A379" s="5"/>
      <c r="B379" s="5"/>
      <c r="C379" s="5"/>
      <c r="D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spans="1:27" ht="16.149999999999999" customHeight="1" thickBot="1">
      <c r="A380" s="5"/>
      <c r="B380" s="5"/>
      <c r="C380" s="5"/>
      <c r="D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spans="1:27" ht="16.149999999999999" customHeight="1" thickBot="1">
      <c r="A381" s="5"/>
      <c r="B381" s="5"/>
      <c r="C381" s="5"/>
      <c r="D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spans="1:27" ht="16.149999999999999" customHeight="1" thickBot="1">
      <c r="A382" s="5"/>
      <c r="B382" s="5"/>
      <c r="C382" s="5"/>
      <c r="D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spans="1:27" ht="16.149999999999999" customHeight="1" thickBot="1">
      <c r="A383" s="5"/>
      <c r="B383" s="5"/>
      <c r="C383" s="5"/>
      <c r="D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spans="1:27" ht="16.149999999999999" customHeight="1" thickBot="1">
      <c r="A384" s="5"/>
      <c r="B384" s="5"/>
      <c r="C384" s="5"/>
      <c r="D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spans="1:27" ht="16.149999999999999" customHeight="1" thickBot="1">
      <c r="A385" s="5"/>
      <c r="B385" s="5"/>
      <c r="C385" s="5"/>
      <c r="D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spans="1:27" ht="16.149999999999999" customHeight="1" thickBot="1">
      <c r="A386" s="5"/>
      <c r="B386" s="5"/>
      <c r="C386" s="5"/>
      <c r="D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spans="1:27" ht="16.149999999999999" customHeight="1" thickBot="1">
      <c r="A387" s="5"/>
      <c r="B387" s="5"/>
      <c r="C387" s="5"/>
      <c r="D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spans="1:27" ht="16.149999999999999" customHeight="1" thickBot="1">
      <c r="A388" s="5"/>
      <c r="B388" s="5"/>
      <c r="C388" s="5"/>
      <c r="D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spans="1:27" ht="16.149999999999999" customHeight="1" thickBot="1">
      <c r="A389" s="5"/>
      <c r="B389" s="5"/>
      <c r="C389" s="5"/>
      <c r="D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spans="1:27" ht="16.149999999999999" customHeight="1" thickBot="1">
      <c r="A390" s="5"/>
      <c r="B390" s="5"/>
      <c r="C390" s="5"/>
      <c r="D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spans="1:27" ht="16.149999999999999" customHeight="1" thickBot="1">
      <c r="A391" s="5"/>
      <c r="B391" s="5"/>
      <c r="C391" s="5"/>
      <c r="D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spans="1:27" ht="16.149999999999999" customHeight="1" thickBot="1">
      <c r="A392" s="5"/>
      <c r="B392" s="5"/>
      <c r="C392" s="5"/>
      <c r="D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spans="1:27" ht="16.149999999999999" customHeight="1" thickBot="1">
      <c r="A393" s="5"/>
      <c r="B393" s="5"/>
      <c r="C393" s="5"/>
      <c r="D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spans="1:27" ht="16.149999999999999" customHeight="1" thickBot="1">
      <c r="A394" s="5"/>
      <c r="B394" s="5"/>
      <c r="C394" s="5"/>
      <c r="D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spans="1:27" ht="16.149999999999999" customHeight="1" thickBot="1">
      <c r="A395" s="5"/>
      <c r="B395" s="5"/>
      <c r="C395" s="5"/>
      <c r="D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spans="1:27" ht="16.149999999999999" customHeight="1" thickBot="1">
      <c r="A396" s="5"/>
      <c r="B396" s="5"/>
      <c r="C396" s="5"/>
      <c r="D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spans="1:27" ht="16.149999999999999" customHeight="1" thickBot="1">
      <c r="A397" s="5"/>
      <c r="B397" s="5"/>
      <c r="C397" s="5"/>
      <c r="D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spans="1:27" ht="16.149999999999999" customHeight="1" thickBot="1">
      <c r="A398" s="5"/>
      <c r="B398" s="5"/>
      <c r="C398" s="5"/>
      <c r="D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spans="1:27" ht="16.149999999999999" customHeight="1" thickBot="1">
      <c r="A399" s="5"/>
      <c r="B399" s="5"/>
      <c r="C399" s="5"/>
      <c r="D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spans="1:27" ht="16.149999999999999" customHeight="1" thickBot="1">
      <c r="A400" s="5"/>
      <c r="B400" s="5"/>
      <c r="C400" s="5"/>
      <c r="D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spans="1:27" ht="16.149999999999999" customHeight="1" thickBot="1">
      <c r="A401" s="5"/>
      <c r="B401" s="5"/>
      <c r="C401" s="5"/>
      <c r="D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spans="1:27" ht="16.149999999999999" customHeight="1" thickBot="1">
      <c r="A402" s="5"/>
      <c r="B402" s="5"/>
      <c r="C402" s="5"/>
      <c r="D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spans="1:27" ht="16.149999999999999" customHeight="1" thickBot="1">
      <c r="A403" s="5"/>
      <c r="B403" s="5"/>
      <c r="C403" s="5"/>
      <c r="D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spans="1:27" ht="16.149999999999999" customHeight="1" thickBot="1">
      <c r="A404" s="5"/>
      <c r="B404" s="5"/>
      <c r="C404" s="5"/>
      <c r="D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spans="1:27" ht="16.149999999999999" customHeight="1" thickBot="1">
      <c r="A405" s="5"/>
      <c r="B405" s="5"/>
      <c r="C405" s="5"/>
      <c r="D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spans="1:27" ht="16.149999999999999" customHeight="1" thickBot="1">
      <c r="A406" s="5"/>
      <c r="B406" s="5"/>
      <c r="C406" s="5"/>
      <c r="D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spans="1:27" ht="16.149999999999999" customHeight="1" thickBot="1">
      <c r="A407" s="5"/>
      <c r="B407" s="5"/>
      <c r="C407" s="5"/>
      <c r="D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spans="1:27" ht="16.149999999999999" customHeight="1" thickBot="1">
      <c r="A408" s="5"/>
      <c r="B408" s="5"/>
      <c r="C408" s="5"/>
      <c r="D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spans="1:27" ht="16.149999999999999" customHeight="1" thickBot="1">
      <c r="A409" s="5"/>
      <c r="B409" s="5"/>
      <c r="C409" s="5"/>
      <c r="D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spans="1:27" ht="16.149999999999999" customHeight="1" thickBot="1">
      <c r="A410" s="5"/>
      <c r="B410" s="5"/>
      <c r="C410" s="5"/>
      <c r="D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spans="1:27" ht="16.149999999999999" customHeight="1" thickBot="1">
      <c r="A411" s="5"/>
      <c r="B411" s="5"/>
      <c r="C411" s="5"/>
      <c r="D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spans="1:27" ht="16.149999999999999" customHeight="1" thickBot="1">
      <c r="A412" s="5"/>
      <c r="B412" s="5"/>
      <c r="C412" s="5"/>
      <c r="D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spans="1:27" ht="16.149999999999999" customHeight="1" thickBot="1">
      <c r="A413" s="5"/>
      <c r="B413" s="5"/>
      <c r="C413" s="5"/>
      <c r="D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spans="1:27" ht="16.149999999999999" customHeight="1" thickBot="1">
      <c r="A414" s="5"/>
      <c r="B414" s="5"/>
      <c r="C414" s="5"/>
      <c r="D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spans="1:27" ht="16.149999999999999" customHeight="1" thickBot="1">
      <c r="A415" s="5"/>
      <c r="B415" s="5"/>
      <c r="C415" s="5"/>
      <c r="D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spans="1:27" ht="16.149999999999999" customHeight="1" thickBot="1">
      <c r="A416" s="5"/>
      <c r="B416" s="5"/>
      <c r="C416" s="5"/>
      <c r="D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spans="1:27" ht="16.149999999999999" customHeight="1" thickBot="1">
      <c r="A417" s="5"/>
      <c r="B417" s="5"/>
      <c r="C417" s="5"/>
      <c r="D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spans="1:27" ht="16.149999999999999" customHeight="1" thickBot="1">
      <c r="A418" s="5"/>
      <c r="B418" s="5"/>
      <c r="C418" s="5"/>
      <c r="D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spans="1:27" ht="16.149999999999999" customHeight="1" thickBot="1">
      <c r="A419" s="5"/>
      <c r="B419" s="5"/>
      <c r="C419" s="5"/>
      <c r="D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spans="1:27" ht="16.149999999999999" customHeight="1" thickBot="1">
      <c r="A420" s="5"/>
      <c r="B420" s="5"/>
      <c r="C420" s="5"/>
      <c r="D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spans="1:27" ht="16.149999999999999" customHeight="1" thickBot="1">
      <c r="A421" s="5"/>
      <c r="B421" s="5"/>
      <c r="C421" s="5"/>
      <c r="D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spans="1:27" ht="16.149999999999999" customHeight="1" thickBot="1">
      <c r="A422" s="5"/>
      <c r="B422" s="5"/>
      <c r="C422" s="5"/>
      <c r="D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spans="1:27" ht="16.149999999999999" customHeight="1" thickBot="1">
      <c r="A423" s="5"/>
      <c r="B423" s="5"/>
      <c r="C423" s="5"/>
      <c r="D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spans="1:27" ht="16.149999999999999" customHeight="1" thickBot="1">
      <c r="A424" s="5"/>
      <c r="B424" s="5"/>
      <c r="C424" s="5"/>
      <c r="D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spans="1:27" ht="16.149999999999999" customHeight="1" thickBot="1">
      <c r="A425" s="5"/>
      <c r="B425" s="5"/>
      <c r="C425" s="5"/>
      <c r="D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spans="1:27" ht="16.149999999999999" customHeight="1" thickBot="1">
      <c r="A426" s="5"/>
      <c r="B426" s="5"/>
      <c r="C426" s="5"/>
      <c r="D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spans="1:27" ht="16.149999999999999" customHeight="1" thickBot="1">
      <c r="A427" s="5"/>
      <c r="B427" s="5"/>
      <c r="C427" s="5"/>
      <c r="D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spans="1:27" ht="16.149999999999999" customHeight="1" thickBot="1">
      <c r="A428" s="5"/>
      <c r="B428" s="5"/>
      <c r="C428" s="5"/>
      <c r="D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spans="1:27" ht="16.149999999999999" customHeight="1" thickBot="1">
      <c r="A429" s="5"/>
      <c r="B429" s="5"/>
      <c r="C429" s="5"/>
      <c r="D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spans="1:27" ht="16.149999999999999" customHeight="1" thickBot="1">
      <c r="A430" s="5"/>
      <c r="B430" s="5"/>
      <c r="C430" s="5"/>
      <c r="D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spans="1:27" ht="16.149999999999999" customHeight="1" thickBot="1">
      <c r="A431" s="5"/>
      <c r="B431" s="5"/>
      <c r="C431" s="5"/>
      <c r="D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spans="1:27" ht="16.149999999999999" customHeight="1" thickBot="1">
      <c r="A432" s="5"/>
      <c r="B432" s="5"/>
      <c r="C432" s="5"/>
      <c r="D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spans="1:27" ht="16.149999999999999" customHeight="1" thickBot="1">
      <c r="A433" s="5"/>
      <c r="B433" s="5"/>
      <c r="C433" s="5"/>
      <c r="D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spans="1:27" ht="16.149999999999999" customHeight="1" thickBot="1">
      <c r="A434" s="5"/>
      <c r="B434" s="5"/>
      <c r="C434" s="5"/>
      <c r="D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spans="1:27" ht="16.149999999999999" customHeight="1" thickBot="1">
      <c r="A435" s="5"/>
      <c r="B435" s="5"/>
      <c r="C435" s="5"/>
      <c r="D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spans="1:27" ht="16.149999999999999" customHeight="1" thickBot="1">
      <c r="A436" s="5"/>
      <c r="B436" s="5"/>
      <c r="C436" s="5"/>
      <c r="D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spans="1:27" ht="16.149999999999999" customHeight="1" thickBot="1">
      <c r="A437" s="5"/>
      <c r="B437" s="5"/>
      <c r="C437" s="5"/>
      <c r="D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spans="1:27" ht="16.149999999999999" customHeight="1" thickBot="1">
      <c r="A438" s="5"/>
      <c r="B438" s="5"/>
      <c r="C438" s="5"/>
      <c r="D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spans="1:27" ht="16.149999999999999" customHeight="1" thickBot="1">
      <c r="A439" s="5"/>
      <c r="B439" s="5"/>
      <c r="C439" s="5"/>
      <c r="D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spans="1:27" ht="16.149999999999999" customHeight="1" thickBot="1">
      <c r="A440" s="5"/>
      <c r="B440" s="5"/>
      <c r="C440" s="5"/>
      <c r="D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spans="1:27" ht="16.149999999999999" customHeight="1" thickBot="1">
      <c r="A441" s="5"/>
      <c r="B441" s="5"/>
      <c r="C441" s="5"/>
      <c r="D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spans="1:27" ht="16.149999999999999" customHeight="1" thickBot="1">
      <c r="A442" s="5"/>
      <c r="B442" s="5"/>
      <c r="C442" s="5"/>
      <c r="D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spans="1:27" ht="16.149999999999999" customHeight="1" thickBot="1">
      <c r="A443" s="5"/>
      <c r="B443" s="5"/>
      <c r="C443" s="5"/>
      <c r="D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spans="1:27" ht="16.149999999999999" customHeight="1" thickBot="1">
      <c r="A444" s="5"/>
      <c r="B444" s="5"/>
      <c r="C444" s="5"/>
      <c r="D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spans="1:27" ht="16.149999999999999" customHeight="1" thickBot="1">
      <c r="A445" s="5"/>
      <c r="B445" s="5"/>
      <c r="C445" s="5"/>
      <c r="D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spans="1:27" ht="16.149999999999999" customHeight="1" thickBot="1">
      <c r="A446" s="5"/>
      <c r="B446" s="5"/>
      <c r="C446" s="5"/>
      <c r="D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spans="1:27" ht="16.149999999999999" customHeight="1" thickBot="1">
      <c r="A447" s="5"/>
      <c r="B447" s="5"/>
      <c r="C447" s="5"/>
      <c r="D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spans="1:27" ht="16.149999999999999" customHeight="1" thickBot="1">
      <c r="A448" s="5"/>
      <c r="B448" s="5"/>
      <c r="C448" s="5"/>
      <c r="D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spans="1:27" ht="16.149999999999999" customHeight="1" thickBot="1">
      <c r="A449" s="5"/>
      <c r="B449" s="5"/>
      <c r="C449" s="5"/>
      <c r="D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spans="1:27" ht="16.149999999999999" customHeight="1" thickBot="1">
      <c r="A450" s="5"/>
      <c r="B450" s="5"/>
      <c r="C450" s="5"/>
      <c r="D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spans="1:27" ht="16.149999999999999" customHeight="1" thickBot="1">
      <c r="A451" s="5"/>
      <c r="B451" s="5"/>
      <c r="C451" s="5"/>
      <c r="D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spans="1:27" ht="16.149999999999999" customHeight="1" thickBot="1">
      <c r="A452" s="5"/>
      <c r="B452" s="5"/>
      <c r="C452" s="5"/>
      <c r="D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spans="1:27" ht="16.149999999999999" customHeight="1" thickBot="1">
      <c r="A453" s="5"/>
      <c r="B453" s="5"/>
      <c r="C453" s="5"/>
      <c r="D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spans="1:27" ht="16.149999999999999" customHeight="1" thickBot="1">
      <c r="A454" s="5"/>
      <c r="B454" s="5"/>
      <c r="C454" s="5"/>
      <c r="D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spans="1:27" ht="16.149999999999999" customHeight="1" thickBot="1">
      <c r="A455" s="5"/>
      <c r="B455" s="5"/>
      <c r="C455" s="5"/>
      <c r="D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spans="1:27" ht="16.149999999999999" customHeight="1" thickBot="1">
      <c r="A456" s="5"/>
      <c r="B456" s="5"/>
      <c r="C456" s="5"/>
      <c r="D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spans="1:27" ht="16.149999999999999" customHeight="1" thickBot="1">
      <c r="A457" s="5"/>
      <c r="B457" s="5"/>
      <c r="C457" s="5"/>
      <c r="D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spans="1:27" ht="16.149999999999999" customHeight="1" thickBot="1">
      <c r="A458" s="5"/>
      <c r="B458" s="5"/>
      <c r="C458" s="5"/>
      <c r="D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spans="1:27" ht="16.149999999999999" customHeight="1" thickBot="1">
      <c r="A459" s="5"/>
      <c r="B459" s="5"/>
      <c r="C459" s="5"/>
      <c r="D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spans="1:27" ht="16.149999999999999" customHeight="1" thickBot="1">
      <c r="A460" s="5"/>
      <c r="B460" s="5"/>
      <c r="C460" s="5"/>
      <c r="D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spans="1:27" ht="16.149999999999999" customHeight="1" thickBot="1">
      <c r="A461" s="5"/>
      <c r="B461" s="5"/>
      <c r="C461" s="5"/>
      <c r="D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spans="1:27" ht="16.149999999999999" customHeight="1" thickBot="1">
      <c r="A462" s="5"/>
      <c r="B462" s="5"/>
      <c r="C462" s="5"/>
      <c r="D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spans="1:27" ht="16.149999999999999" customHeight="1" thickBot="1">
      <c r="A463" s="5"/>
      <c r="B463" s="5"/>
      <c r="C463" s="5"/>
      <c r="D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spans="1:27" ht="16.149999999999999" customHeight="1" thickBot="1">
      <c r="A464" s="5"/>
      <c r="B464" s="5"/>
      <c r="C464" s="5"/>
      <c r="D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spans="1:27" ht="16.149999999999999" customHeight="1" thickBot="1">
      <c r="A465" s="5"/>
      <c r="B465" s="5"/>
      <c r="C465" s="5"/>
      <c r="D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spans="1:27" ht="16.149999999999999" customHeight="1" thickBot="1">
      <c r="A466" s="5"/>
      <c r="B466" s="5"/>
      <c r="C466" s="5"/>
      <c r="D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spans="1:27" ht="16.149999999999999" customHeight="1" thickBot="1">
      <c r="A467" s="5"/>
      <c r="B467" s="5"/>
      <c r="C467" s="5"/>
      <c r="D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spans="1:27" ht="16.149999999999999" customHeight="1" thickBot="1">
      <c r="A468" s="5"/>
      <c r="B468" s="5"/>
      <c r="C468" s="5"/>
      <c r="D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spans="1:27" ht="16.149999999999999" customHeight="1" thickBot="1">
      <c r="A469" s="5"/>
      <c r="B469" s="5"/>
      <c r="C469" s="5"/>
      <c r="D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spans="1:27" ht="16.149999999999999" customHeight="1" thickBot="1">
      <c r="A470" s="5"/>
      <c r="B470" s="5"/>
      <c r="C470" s="5"/>
      <c r="D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spans="1:27" ht="16.149999999999999" customHeight="1" thickBot="1">
      <c r="A471" s="5"/>
      <c r="B471" s="5"/>
      <c r="C471" s="5"/>
      <c r="D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spans="1:27" ht="16.149999999999999" customHeight="1" thickBot="1">
      <c r="A472" s="5"/>
      <c r="B472" s="5"/>
      <c r="C472" s="5"/>
      <c r="D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spans="1:27" ht="16.149999999999999" customHeight="1" thickBot="1">
      <c r="A473" s="5"/>
      <c r="B473" s="5"/>
      <c r="C473" s="5"/>
      <c r="D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spans="1:27" ht="16.149999999999999" customHeight="1" thickBot="1">
      <c r="A474" s="5"/>
      <c r="B474" s="5"/>
      <c r="C474" s="5"/>
      <c r="D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spans="1:27" ht="16.149999999999999" customHeight="1" thickBot="1">
      <c r="A475" s="5"/>
      <c r="B475" s="5"/>
      <c r="C475" s="5"/>
      <c r="D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spans="1:27" ht="16.149999999999999" customHeight="1" thickBot="1">
      <c r="A476" s="5"/>
      <c r="B476" s="5"/>
      <c r="C476" s="5"/>
      <c r="D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spans="1:27" ht="16.149999999999999" customHeight="1" thickBot="1">
      <c r="A477" s="5"/>
      <c r="B477" s="5"/>
      <c r="C477" s="5"/>
      <c r="D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spans="1:27" ht="16.149999999999999" customHeight="1" thickBot="1">
      <c r="A478" s="5"/>
      <c r="B478" s="5"/>
      <c r="C478" s="5"/>
      <c r="D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spans="1:27" ht="16.149999999999999" customHeight="1" thickBot="1">
      <c r="A479" s="5"/>
      <c r="B479" s="5"/>
      <c r="C479" s="5"/>
      <c r="D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spans="1:27" ht="16.149999999999999" customHeight="1" thickBot="1">
      <c r="A480" s="5"/>
      <c r="B480" s="5"/>
      <c r="C480" s="5"/>
      <c r="D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spans="1:27" ht="16.149999999999999" customHeight="1" thickBot="1">
      <c r="A481" s="5"/>
      <c r="B481" s="5"/>
      <c r="C481" s="5"/>
      <c r="D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spans="1:27" ht="16.149999999999999" customHeight="1" thickBot="1">
      <c r="A482" s="5"/>
      <c r="B482" s="5"/>
      <c r="C482" s="5"/>
      <c r="D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spans="1:27" ht="16.149999999999999" customHeight="1" thickBot="1">
      <c r="A483" s="5"/>
      <c r="B483" s="5"/>
      <c r="C483" s="5"/>
      <c r="D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spans="1:27" ht="16.149999999999999" customHeight="1" thickBot="1">
      <c r="A484" s="5"/>
      <c r="B484" s="5"/>
      <c r="C484" s="5"/>
      <c r="D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spans="1:27" ht="16.149999999999999" customHeight="1" thickBot="1">
      <c r="A485" s="5"/>
      <c r="B485" s="5"/>
      <c r="C485" s="5"/>
      <c r="D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spans="1:27" ht="16.149999999999999" customHeight="1" thickBot="1">
      <c r="A486" s="5"/>
      <c r="B486" s="5"/>
      <c r="C486" s="5"/>
      <c r="D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spans="1:27" ht="16.149999999999999" customHeight="1" thickBot="1">
      <c r="A487" s="5"/>
      <c r="B487" s="5"/>
      <c r="C487" s="5"/>
      <c r="D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spans="1:27" ht="16.149999999999999" customHeight="1" thickBot="1">
      <c r="A488" s="5"/>
      <c r="B488" s="5"/>
      <c r="C488" s="5"/>
      <c r="D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spans="1:27" ht="16.149999999999999" customHeight="1" thickBot="1">
      <c r="A489" s="5"/>
      <c r="B489" s="5"/>
      <c r="C489" s="5"/>
      <c r="D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spans="1:27" ht="16.149999999999999" customHeight="1" thickBot="1">
      <c r="A490" s="5"/>
      <c r="B490" s="5"/>
      <c r="C490" s="5"/>
      <c r="D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spans="1:27" ht="16.149999999999999" customHeight="1" thickBot="1">
      <c r="A491" s="5"/>
      <c r="B491" s="5"/>
      <c r="C491" s="5"/>
      <c r="D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spans="1:27" ht="16.149999999999999" customHeight="1" thickBot="1">
      <c r="A492" s="5"/>
      <c r="B492" s="5"/>
      <c r="C492" s="5"/>
      <c r="D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spans="1:27" ht="16.149999999999999" customHeight="1" thickBot="1">
      <c r="A493" s="5"/>
      <c r="B493" s="5"/>
      <c r="C493" s="5"/>
      <c r="D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spans="1:27" ht="16.149999999999999" customHeight="1" thickBot="1">
      <c r="A494" s="5"/>
      <c r="B494" s="5"/>
      <c r="C494" s="5"/>
      <c r="D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spans="1:27" ht="16.149999999999999" customHeight="1" thickBot="1">
      <c r="A495" s="5"/>
      <c r="B495" s="5"/>
      <c r="C495" s="5"/>
      <c r="D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spans="1:27" ht="16.149999999999999" customHeight="1" thickBot="1">
      <c r="A496" s="5"/>
      <c r="B496" s="5"/>
      <c r="C496" s="5"/>
      <c r="D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spans="1:27" ht="16.149999999999999" customHeight="1" thickBot="1">
      <c r="A497" s="5"/>
      <c r="B497" s="5"/>
      <c r="C497" s="5"/>
      <c r="D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spans="1:27" ht="16.149999999999999" customHeight="1" thickBot="1">
      <c r="A498" s="5"/>
      <c r="B498" s="5"/>
      <c r="C498" s="5"/>
      <c r="D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spans="1:27" ht="16.149999999999999" customHeight="1" thickBot="1">
      <c r="A499" s="5"/>
      <c r="B499" s="5"/>
      <c r="C499" s="5"/>
      <c r="D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spans="1:27" ht="16.149999999999999" customHeight="1" thickBot="1">
      <c r="A500" s="5"/>
      <c r="B500" s="5"/>
      <c r="C500" s="5"/>
      <c r="D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spans="1:27" ht="16.149999999999999" customHeight="1" thickBot="1">
      <c r="A501" s="5"/>
      <c r="B501" s="5"/>
      <c r="C501" s="5"/>
      <c r="D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spans="1:27" ht="16.149999999999999" customHeight="1" thickBot="1">
      <c r="A502" s="5"/>
      <c r="B502" s="5"/>
      <c r="C502" s="5"/>
      <c r="D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spans="1:27" ht="16.149999999999999" customHeight="1" thickBot="1">
      <c r="A503" s="5"/>
      <c r="B503" s="5"/>
      <c r="C503" s="5"/>
      <c r="D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spans="1:27" ht="16.149999999999999" customHeight="1" thickBot="1">
      <c r="A504" s="5"/>
      <c r="B504" s="5"/>
      <c r="C504" s="5"/>
      <c r="D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spans="1:27" ht="16.149999999999999" customHeight="1" thickBot="1">
      <c r="A505" s="5"/>
      <c r="B505" s="5"/>
      <c r="C505" s="5"/>
      <c r="D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spans="1:27" ht="16.149999999999999" customHeight="1" thickBot="1">
      <c r="A506" s="5"/>
      <c r="B506" s="5"/>
      <c r="C506" s="5"/>
      <c r="D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spans="1:27" ht="16.149999999999999" customHeight="1" thickBot="1">
      <c r="A507" s="5"/>
      <c r="B507" s="5"/>
      <c r="C507" s="5"/>
      <c r="D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spans="1:27" ht="16.149999999999999" customHeight="1" thickBot="1">
      <c r="A508" s="5"/>
      <c r="B508" s="5"/>
      <c r="C508" s="5"/>
      <c r="D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spans="1:27" ht="16.149999999999999" customHeight="1" thickBot="1">
      <c r="A509" s="5"/>
      <c r="B509" s="5"/>
      <c r="C509" s="5"/>
      <c r="D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spans="1:27" ht="16.149999999999999" customHeight="1" thickBot="1">
      <c r="A510" s="5"/>
      <c r="B510" s="5"/>
      <c r="C510" s="5"/>
      <c r="D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spans="1:27" ht="16.149999999999999" customHeight="1" thickBot="1">
      <c r="A511" s="5"/>
      <c r="B511" s="5"/>
      <c r="C511" s="5"/>
      <c r="D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spans="1:27" ht="16.149999999999999" customHeight="1" thickBot="1">
      <c r="A512" s="5"/>
      <c r="B512" s="5"/>
      <c r="C512" s="5"/>
      <c r="D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spans="1:27" ht="16.149999999999999" customHeight="1" thickBot="1">
      <c r="A513" s="5"/>
      <c r="B513" s="5"/>
      <c r="C513" s="5"/>
      <c r="D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spans="1:27" ht="16.149999999999999" customHeight="1" thickBot="1">
      <c r="A514" s="5"/>
      <c r="B514" s="5"/>
      <c r="C514" s="5"/>
      <c r="D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spans="1:27" ht="16.149999999999999" customHeight="1" thickBot="1">
      <c r="A515" s="5"/>
      <c r="B515" s="5"/>
      <c r="C515" s="5"/>
      <c r="D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spans="1:27" ht="16.149999999999999" customHeight="1" thickBot="1">
      <c r="A516" s="5"/>
      <c r="B516" s="5"/>
      <c r="C516" s="5"/>
      <c r="D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spans="1:27" ht="16.149999999999999" customHeight="1" thickBot="1">
      <c r="A517" s="5"/>
      <c r="B517" s="5"/>
      <c r="C517" s="5"/>
      <c r="D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spans="1:27" ht="16.149999999999999" customHeight="1" thickBot="1">
      <c r="A518" s="5"/>
      <c r="B518" s="5"/>
      <c r="C518" s="5"/>
      <c r="D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spans="1:27" ht="16.149999999999999" customHeight="1" thickBot="1">
      <c r="A519" s="5"/>
      <c r="B519" s="5"/>
      <c r="C519" s="5"/>
      <c r="D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spans="1:27" ht="16.149999999999999" customHeight="1" thickBot="1">
      <c r="A520" s="5"/>
      <c r="B520" s="5"/>
      <c r="C520" s="5"/>
      <c r="D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spans="1:27" ht="16.149999999999999" customHeight="1" thickBot="1">
      <c r="A521" s="5"/>
      <c r="B521" s="5"/>
      <c r="C521" s="5"/>
      <c r="D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spans="1:27" ht="16.149999999999999" customHeight="1" thickBot="1">
      <c r="A522" s="5"/>
      <c r="B522" s="5"/>
      <c r="C522" s="5"/>
      <c r="D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spans="1:27" ht="16.149999999999999" customHeight="1" thickBot="1">
      <c r="A523" s="5"/>
      <c r="B523" s="5"/>
      <c r="C523" s="5"/>
      <c r="D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spans="1:27" ht="16.149999999999999" customHeight="1" thickBot="1">
      <c r="A524" s="5"/>
      <c r="B524" s="5"/>
      <c r="C524" s="5"/>
      <c r="D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spans="1:27" ht="16.149999999999999" customHeight="1" thickBot="1">
      <c r="A525" s="5"/>
      <c r="B525" s="5"/>
      <c r="C525" s="5"/>
      <c r="D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spans="1:27" ht="16.149999999999999" customHeight="1" thickBot="1">
      <c r="A526" s="5"/>
      <c r="B526" s="5"/>
      <c r="C526" s="5"/>
      <c r="D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spans="1:27" ht="16.149999999999999" customHeight="1" thickBot="1">
      <c r="A527" s="5"/>
      <c r="B527" s="5"/>
      <c r="C527" s="5"/>
      <c r="D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spans="1:27" ht="16.149999999999999" customHeight="1" thickBot="1">
      <c r="A528" s="5"/>
      <c r="B528" s="5"/>
      <c r="C528" s="5"/>
      <c r="D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spans="1:27" ht="16.149999999999999" customHeight="1" thickBot="1">
      <c r="A529" s="5"/>
      <c r="B529" s="5"/>
      <c r="C529" s="5"/>
      <c r="D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spans="1:27" ht="16.149999999999999" customHeight="1" thickBot="1">
      <c r="A530" s="5"/>
      <c r="B530" s="5"/>
      <c r="C530" s="5"/>
      <c r="D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spans="1:27" ht="16.149999999999999" customHeight="1" thickBot="1">
      <c r="A531" s="5"/>
      <c r="B531" s="5"/>
      <c r="C531" s="5"/>
      <c r="D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spans="1:27" ht="16.149999999999999" customHeight="1" thickBot="1">
      <c r="A532" s="5"/>
      <c r="B532" s="5"/>
      <c r="C532" s="5"/>
      <c r="D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spans="1:27" ht="16.149999999999999" customHeight="1" thickBot="1">
      <c r="A533" s="5"/>
      <c r="B533" s="5"/>
      <c r="C533" s="5"/>
      <c r="D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spans="1:27" ht="16.149999999999999" customHeight="1" thickBot="1">
      <c r="A534" s="5"/>
      <c r="B534" s="5"/>
      <c r="C534" s="5"/>
      <c r="D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spans="1:27" ht="16.149999999999999" customHeight="1" thickBot="1">
      <c r="A535" s="5"/>
      <c r="B535" s="5"/>
      <c r="C535" s="5"/>
      <c r="D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spans="1:27" ht="16.149999999999999" customHeight="1" thickBot="1">
      <c r="A536" s="5"/>
      <c r="B536" s="5"/>
      <c r="C536" s="5"/>
      <c r="D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spans="1:27" ht="16.149999999999999" customHeight="1" thickBot="1">
      <c r="A537" s="5"/>
      <c r="B537" s="5"/>
      <c r="C537" s="5"/>
      <c r="D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spans="1:27" ht="16.149999999999999" customHeight="1" thickBot="1">
      <c r="A538" s="5"/>
      <c r="B538" s="5"/>
      <c r="C538" s="5"/>
      <c r="D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spans="1:27" ht="16.149999999999999" customHeight="1" thickBot="1">
      <c r="A539" s="5"/>
      <c r="B539" s="5"/>
      <c r="C539" s="5"/>
      <c r="D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spans="1:27" ht="16.149999999999999" customHeight="1" thickBot="1">
      <c r="A540" s="5"/>
      <c r="B540" s="5"/>
      <c r="C540" s="5"/>
      <c r="D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spans="1:27" ht="16.149999999999999" customHeight="1" thickBot="1">
      <c r="A541" s="5"/>
      <c r="B541" s="5"/>
      <c r="C541" s="5"/>
      <c r="D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spans="1:27" ht="16.149999999999999" customHeight="1" thickBot="1">
      <c r="A542" s="5"/>
      <c r="B542" s="5"/>
      <c r="C542" s="5"/>
      <c r="D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spans="1:27" ht="16.149999999999999" customHeight="1" thickBot="1">
      <c r="A543" s="5"/>
      <c r="B543" s="5"/>
      <c r="C543" s="5"/>
      <c r="D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spans="1:27" ht="16.149999999999999" customHeight="1" thickBot="1">
      <c r="A544" s="5"/>
      <c r="B544" s="5"/>
      <c r="C544" s="5"/>
      <c r="D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spans="1:27" ht="16.149999999999999" customHeight="1" thickBot="1">
      <c r="A545" s="5"/>
      <c r="B545" s="5"/>
      <c r="C545" s="5"/>
      <c r="D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spans="1:27" ht="16.149999999999999" customHeight="1" thickBot="1">
      <c r="A546" s="5"/>
      <c r="B546" s="5"/>
      <c r="C546" s="5"/>
      <c r="D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spans="1:27" ht="16.149999999999999" customHeight="1" thickBot="1">
      <c r="A547" s="5"/>
      <c r="B547" s="5"/>
      <c r="C547" s="5"/>
      <c r="D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spans="1:27" ht="16.149999999999999" customHeight="1" thickBot="1">
      <c r="A548" s="5"/>
      <c r="B548" s="5"/>
      <c r="C548" s="5"/>
      <c r="D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spans="1:27" ht="16.149999999999999" customHeight="1" thickBot="1">
      <c r="A549" s="5"/>
      <c r="B549" s="5"/>
      <c r="C549" s="5"/>
      <c r="D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spans="1:27" ht="16.149999999999999" customHeight="1" thickBot="1">
      <c r="A550" s="5"/>
      <c r="B550" s="5"/>
      <c r="C550" s="5"/>
      <c r="D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spans="1:27" ht="16.149999999999999" customHeight="1" thickBot="1">
      <c r="A551" s="5"/>
      <c r="B551" s="5"/>
      <c r="C551" s="5"/>
      <c r="D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spans="1:27" ht="16.149999999999999" customHeight="1" thickBot="1">
      <c r="A552" s="5"/>
      <c r="B552" s="5"/>
      <c r="C552" s="5"/>
      <c r="D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spans="1:27" ht="16.149999999999999" customHeight="1" thickBot="1">
      <c r="A553" s="5"/>
      <c r="B553" s="5"/>
      <c r="C553" s="5"/>
      <c r="D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spans="1:27" ht="16.149999999999999" customHeight="1" thickBot="1">
      <c r="A554" s="5"/>
      <c r="B554" s="5"/>
      <c r="C554" s="5"/>
      <c r="D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spans="1:27" ht="16.149999999999999" customHeight="1" thickBot="1">
      <c r="A555" s="5"/>
      <c r="B555" s="5"/>
      <c r="C555" s="5"/>
      <c r="D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spans="1:27" ht="16.149999999999999" customHeight="1" thickBot="1">
      <c r="A556" s="5"/>
      <c r="B556" s="5"/>
      <c r="C556" s="5"/>
      <c r="D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spans="1:27" ht="16.149999999999999" customHeight="1" thickBot="1">
      <c r="A557" s="5"/>
      <c r="B557" s="5"/>
      <c r="C557" s="5"/>
      <c r="D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spans="1:27" ht="16.149999999999999" customHeight="1" thickBot="1">
      <c r="A558" s="5"/>
      <c r="B558" s="5"/>
      <c r="C558" s="5"/>
      <c r="D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spans="1:27" ht="16.149999999999999" customHeight="1" thickBot="1">
      <c r="A559" s="5"/>
      <c r="B559" s="5"/>
      <c r="C559" s="5"/>
      <c r="D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spans="1:27" ht="16.149999999999999" customHeight="1" thickBot="1">
      <c r="A560" s="5"/>
      <c r="B560" s="5"/>
      <c r="C560" s="5"/>
      <c r="D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spans="1:27" ht="16.149999999999999" customHeight="1" thickBot="1">
      <c r="A561" s="5"/>
      <c r="B561" s="5"/>
      <c r="C561" s="5"/>
      <c r="D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spans="1:27" ht="16.149999999999999" customHeight="1" thickBot="1">
      <c r="A562" s="5"/>
      <c r="B562" s="5"/>
      <c r="C562" s="5"/>
      <c r="D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spans="1:27" ht="16.149999999999999" customHeight="1" thickBot="1">
      <c r="A563" s="5"/>
      <c r="B563" s="5"/>
      <c r="C563" s="5"/>
      <c r="D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spans="1:27" ht="16.149999999999999" customHeight="1" thickBot="1">
      <c r="A564" s="5"/>
      <c r="B564" s="5"/>
      <c r="C564" s="5"/>
      <c r="D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spans="1:27" ht="16.149999999999999" customHeight="1" thickBot="1">
      <c r="A565" s="5"/>
      <c r="B565" s="5"/>
      <c r="C565" s="5"/>
      <c r="D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spans="1:27" ht="16.149999999999999" customHeight="1" thickBot="1">
      <c r="A566" s="5"/>
      <c r="B566" s="5"/>
      <c r="C566" s="5"/>
      <c r="D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spans="1:27" ht="16.149999999999999" customHeight="1" thickBot="1">
      <c r="A567" s="5"/>
      <c r="B567" s="5"/>
      <c r="C567" s="5"/>
      <c r="D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spans="1:27" ht="16.149999999999999" customHeight="1" thickBot="1">
      <c r="A568" s="5"/>
      <c r="B568" s="5"/>
      <c r="C568" s="5"/>
      <c r="D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spans="1:27" ht="16.149999999999999" customHeight="1" thickBot="1">
      <c r="A569" s="5"/>
      <c r="B569" s="5"/>
      <c r="C569" s="5"/>
      <c r="D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spans="1:27" ht="16.149999999999999" customHeight="1" thickBot="1">
      <c r="A570" s="5"/>
      <c r="B570" s="5"/>
      <c r="C570" s="5"/>
      <c r="D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spans="1:27" ht="16.149999999999999" customHeight="1" thickBot="1">
      <c r="A571" s="5"/>
      <c r="B571" s="5"/>
      <c r="C571" s="5"/>
      <c r="D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spans="1:27" ht="16.149999999999999" customHeight="1" thickBot="1">
      <c r="A572" s="5"/>
      <c r="B572" s="5"/>
      <c r="C572" s="5"/>
      <c r="D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spans="1:27" ht="16.149999999999999" customHeight="1" thickBot="1">
      <c r="A573" s="5"/>
      <c r="B573" s="5"/>
      <c r="C573" s="5"/>
      <c r="D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spans="1:27" ht="16.149999999999999" customHeight="1" thickBot="1">
      <c r="A574" s="5"/>
      <c r="B574" s="5"/>
      <c r="C574" s="5"/>
      <c r="D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spans="1:27" ht="16.149999999999999" customHeight="1" thickBot="1">
      <c r="A575" s="5"/>
      <c r="B575" s="5"/>
      <c r="C575" s="5"/>
      <c r="D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spans="1:27" ht="16.149999999999999" customHeight="1" thickBot="1">
      <c r="A576" s="5"/>
      <c r="B576" s="5"/>
      <c r="C576" s="5"/>
      <c r="D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spans="1:27" ht="16.149999999999999" customHeight="1" thickBot="1">
      <c r="A577" s="5"/>
      <c r="B577" s="5"/>
      <c r="C577" s="5"/>
      <c r="D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spans="1:27" ht="16.149999999999999" customHeight="1" thickBot="1">
      <c r="A578" s="5"/>
      <c r="B578" s="5"/>
      <c r="C578" s="5"/>
      <c r="D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spans="1:27" ht="16.149999999999999" customHeight="1" thickBot="1">
      <c r="A579" s="5"/>
      <c r="B579" s="5"/>
      <c r="C579" s="5"/>
      <c r="D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spans="1:27" ht="16.149999999999999" customHeight="1" thickBot="1">
      <c r="A580" s="5"/>
      <c r="B580" s="5"/>
      <c r="C580" s="5"/>
      <c r="D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spans="1:27" ht="16.149999999999999" customHeight="1" thickBot="1">
      <c r="A581" s="5"/>
      <c r="B581" s="5"/>
      <c r="C581" s="5"/>
      <c r="D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spans="1:27" ht="16.149999999999999" customHeight="1" thickBot="1">
      <c r="A582" s="5"/>
      <c r="B582" s="5"/>
      <c r="C582" s="5"/>
      <c r="D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spans="1:27" ht="16.149999999999999" customHeight="1" thickBot="1">
      <c r="A583" s="5"/>
      <c r="B583" s="5"/>
      <c r="C583" s="5"/>
      <c r="D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spans="1:27" ht="16.149999999999999" customHeight="1" thickBot="1">
      <c r="A584" s="5"/>
      <c r="B584" s="5"/>
      <c r="C584" s="5"/>
      <c r="D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spans="1:27" ht="16.149999999999999" customHeight="1" thickBot="1">
      <c r="A585" s="5"/>
      <c r="B585" s="5"/>
      <c r="C585" s="5"/>
      <c r="D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spans="1:27" ht="16.149999999999999" customHeight="1" thickBot="1">
      <c r="A586" s="5"/>
      <c r="B586" s="5"/>
      <c r="C586" s="5"/>
      <c r="D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spans="1:27" ht="16.149999999999999" customHeight="1" thickBot="1">
      <c r="A587" s="5"/>
      <c r="B587" s="5"/>
      <c r="C587" s="5"/>
      <c r="D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spans="1:27" ht="16.149999999999999" customHeight="1" thickBot="1">
      <c r="A588" s="5"/>
      <c r="B588" s="5"/>
      <c r="C588" s="5"/>
      <c r="D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spans="1:27" ht="16.149999999999999" customHeight="1" thickBot="1">
      <c r="A589" s="5"/>
      <c r="B589" s="5"/>
      <c r="C589" s="5"/>
      <c r="D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spans="1:27" ht="16.149999999999999" customHeight="1" thickBot="1">
      <c r="A590" s="5"/>
      <c r="B590" s="5"/>
      <c r="C590" s="5"/>
      <c r="D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spans="1:27" ht="16.149999999999999" customHeight="1" thickBot="1">
      <c r="A591" s="5"/>
      <c r="B591" s="5"/>
      <c r="C591" s="5"/>
      <c r="D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spans="1:27" ht="16.149999999999999" customHeight="1" thickBot="1">
      <c r="A592" s="5"/>
      <c r="B592" s="5"/>
      <c r="C592" s="5"/>
      <c r="D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spans="1:27" ht="16.149999999999999" customHeight="1" thickBot="1">
      <c r="A593" s="5"/>
      <c r="B593" s="5"/>
      <c r="C593" s="5"/>
      <c r="D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spans="1:27" ht="16.149999999999999" customHeight="1" thickBot="1">
      <c r="A594" s="5"/>
      <c r="B594" s="5"/>
      <c r="C594" s="5"/>
      <c r="D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spans="1:27" ht="16.149999999999999" customHeight="1" thickBot="1">
      <c r="A595" s="5"/>
      <c r="B595" s="5"/>
      <c r="C595" s="5"/>
      <c r="D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spans="1:27" ht="16.149999999999999" customHeight="1" thickBot="1">
      <c r="A596" s="5"/>
      <c r="B596" s="5"/>
      <c r="C596" s="5"/>
      <c r="D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spans="1:27" ht="16.149999999999999" customHeight="1" thickBot="1">
      <c r="A597" s="5"/>
      <c r="B597" s="5"/>
      <c r="C597" s="5"/>
      <c r="D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spans="1:27" ht="16.149999999999999" customHeight="1" thickBot="1">
      <c r="A598" s="5"/>
      <c r="B598" s="5"/>
      <c r="C598" s="5"/>
      <c r="D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spans="1:27" ht="16.149999999999999" customHeight="1" thickBot="1">
      <c r="A599" s="5"/>
      <c r="B599" s="5"/>
      <c r="C599" s="5"/>
      <c r="D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spans="1:27" ht="16.149999999999999" customHeight="1" thickBot="1">
      <c r="A600" s="5"/>
      <c r="B600" s="5"/>
      <c r="C600" s="5"/>
      <c r="D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spans="1:27" ht="16.149999999999999" customHeight="1" thickBot="1">
      <c r="A601" s="5"/>
      <c r="B601" s="5"/>
      <c r="C601" s="5"/>
      <c r="D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spans="1:27" ht="16.149999999999999" customHeight="1" thickBot="1">
      <c r="A602" s="5"/>
      <c r="B602" s="5"/>
      <c r="C602" s="5"/>
      <c r="D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spans="1:27" ht="16.149999999999999" customHeight="1" thickBot="1">
      <c r="A603" s="5"/>
      <c r="B603" s="5"/>
      <c r="C603" s="5"/>
      <c r="D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spans="1:27" ht="16.149999999999999" customHeight="1" thickBot="1">
      <c r="A604" s="5"/>
      <c r="B604" s="5"/>
      <c r="C604" s="5"/>
      <c r="D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spans="1:27" ht="16.149999999999999" customHeight="1" thickBot="1">
      <c r="A605" s="5"/>
      <c r="B605" s="5"/>
      <c r="C605" s="5"/>
      <c r="D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spans="1:27" ht="16.149999999999999" customHeight="1" thickBot="1">
      <c r="A606" s="5"/>
      <c r="B606" s="5"/>
      <c r="C606" s="5"/>
      <c r="D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spans="1:27" ht="16.149999999999999" customHeight="1" thickBot="1">
      <c r="A607" s="5"/>
      <c r="B607" s="5"/>
      <c r="C607" s="5"/>
      <c r="D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spans="1:27" ht="16.149999999999999" customHeight="1" thickBot="1">
      <c r="A608" s="5"/>
      <c r="B608" s="5"/>
      <c r="C608" s="5"/>
      <c r="D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spans="1:27" ht="16.149999999999999" customHeight="1" thickBot="1">
      <c r="A609" s="5"/>
      <c r="B609" s="5"/>
      <c r="C609" s="5"/>
      <c r="D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spans="1:27" ht="16.149999999999999" customHeight="1" thickBot="1">
      <c r="A610" s="5"/>
      <c r="B610" s="5"/>
      <c r="C610" s="5"/>
      <c r="D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spans="1:27" ht="16.149999999999999" customHeight="1" thickBot="1">
      <c r="A611" s="5"/>
      <c r="B611" s="5"/>
      <c r="C611" s="5"/>
      <c r="D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spans="1:27" ht="16.149999999999999" customHeight="1" thickBot="1">
      <c r="A612" s="5"/>
      <c r="B612" s="5"/>
      <c r="C612" s="5"/>
      <c r="D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spans="1:27" ht="16.149999999999999" customHeight="1" thickBot="1">
      <c r="A613" s="5"/>
      <c r="B613" s="5"/>
      <c r="C613" s="5"/>
      <c r="D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spans="1:27" ht="16.149999999999999" customHeight="1" thickBot="1">
      <c r="A614" s="5"/>
      <c r="B614" s="5"/>
      <c r="C614" s="5"/>
      <c r="D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spans="1:27" ht="16.149999999999999" customHeight="1" thickBot="1">
      <c r="A615" s="5"/>
      <c r="B615" s="5"/>
      <c r="C615" s="5"/>
      <c r="D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spans="1:27" ht="16.149999999999999" customHeight="1" thickBot="1">
      <c r="A616" s="5"/>
      <c r="B616" s="5"/>
      <c r="C616" s="5"/>
      <c r="D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spans="1:27" ht="16.149999999999999" customHeight="1" thickBot="1">
      <c r="A617" s="5"/>
      <c r="B617" s="5"/>
      <c r="C617" s="5"/>
      <c r="D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spans="1:27" ht="16.149999999999999" customHeight="1" thickBot="1">
      <c r="A618" s="5"/>
      <c r="B618" s="5"/>
      <c r="C618" s="5"/>
      <c r="D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spans="1:27" ht="16.149999999999999" customHeight="1" thickBot="1">
      <c r="A619" s="5"/>
      <c r="B619" s="5"/>
      <c r="C619" s="5"/>
      <c r="D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spans="1:27" ht="16.149999999999999" customHeight="1" thickBot="1">
      <c r="A620" s="5"/>
      <c r="B620" s="5"/>
      <c r="C620" s="5"/>
      <c r="D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spans="1:27" ht="16.149999999999999" customHeight="1" thickBot="1">
      <c r="A621" s="5"/>
      <c r="B621" s="5"/>
      <c r="C621" s="5"/>
      <c r="D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spans="1:27" ht="16.149999999999999" customHeight="1" thickBot="1">
      <c r="A622" s="5"/>
      <c r="B622" s="5"/>
      <c r="C622" s="5"/>
      <c r="D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spans="1:27" ht="16.149999999999999" customHeight="1" thickBot="1">
      <c r="A623" s="5"/>
      <c r="B623" s="5"/>
      <c r="C623" s="5"/>
      <c r="D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spans="1:27" ht="16.149999999999999" customHeight="1" thickBot="1">
      <c r="A624" s="5"/>
      <c r="B624" s="5"/>
      <c r="C624" s="5"/>
      <c r="D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spans="1:27" ht="16.149999999999999" customHeight="1" thickBot="1">
      <c r="A625" s="5"/>
      <c r="B625" s="5"/>
      <c r="C625" s="5"/>
      <c r="D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spans="1:27" ht="16.149999999999999" customHeight="1" thickBot="1">
      <c r="A626" s="5"/>
      <c r="B626" s="5"/>
      <c r="C626" s="5"/>
      <c r="D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spans="1:27" ht="16.149999999999999" customHeight="1" thickBot="1">
      <c r="A627" s="5"/>
      <c r="B627" s="5"/>
      <c r="C627" s="5"/>
      <c r="D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spans="1:27" ht="16.149999999999999" customHeight="1" thickBot="1">
      <c r="A628" s="5"/>
      <c r="B628" s="5"/>
      <c r="C628" s="5"/>
      <c r="D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spans="1:27" ht="16.149999999999999" customHeight="1" thickBot="1">
      <c r="A629" s="5"/>
      <c r="B629" s="5"/>
      <c r="C629" s="5"/>
      <c r="D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spans="1:27" ht="16.149999999999999" customHeight="1" thickBot="1">
      <c r="A630" s="5"/>
      <c r="B630" s="5"/>
      <c r="C630" s="5"/>
      <c r="D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spans="1:27" ht="16.149999999999999" customHeight="1" thickBot="1">
      <c r="A631" s="5"/>
      <c r="B631" s="5"/>
      <c r="C631" s="5"/>
      <c r="D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spans="1:27" ht="16.149999999999999" customHeight="1" thickBot="1">
      <c r="A632" s="5"/>
      <c r="B632" s="5"/>
      <c r="C632" s="5"/>
      <c r="D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spans="1:27" ht="16.149999999999999" customHeight="1" thickBot="1">
      <c r="A633" s="5"/>
      <c r="B633" s="5"/>
      <c r="C633" s="5"/>
      <c r="D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spans="1:27" ht="16.149999999999999" customHeight="1" thickBot="1">
      <c r="A634" s="5"/>
      <c r="B634" s="5"/>
      <c r="C634" s="5"/>
      <c r="D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spans="1:27" ht="16.149999999999999" customHeight="1" thickBot="1">
      <c r="A635" s="5"/>
      <c r="B635" s="5"/>
      <c r="C635" s="5"/>
      <c r="D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spans="1:27" ht="16.149999999999999" customHeight="1" thickBot="1">
      <c r="A636" s="5"/>
      <c r="B636" s="5"/>
      <c r="C636" s="5"/>
      <c r="D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spans="1:27" ht="16.149999999999999" customHeight="1" thickBot="1">
      <c r="A637" s="5"/>
      <c r="B637" s="5"/>
      <c r="C637" s="5"/>
      <c r="D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spans="1:27" ht="16.149999999999999" customHeight="1" thickBot="1">
      <c r="A638" s="5"/>
      <c r="B638" s="5"/>
      <c r="C638" s="5"/>
      <c r="D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spans="1:27" ht="16.149999999999999" customHeight="1" thickBot="1">
      <c r="A639" s="5"/>
      <c r="B639" s="5"/>
      <c r="C639" s="5"/>
      <c r="D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spans="1:27" ht="16.149999999999999" customHeight="1" thickBot="1">
      <c r="A640" s="5"/>
      <c r="B640" s="5"/>
      <c r="C640" s="5"/>
      <c r="D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spans="1:27" ht="16.149999999999999" customHeight="1" thickBot="1">
      <c r="A641" s="5"/>
      <c r="B641" s="5"/>
      <c r="C641" s="5"/>
      <c r="D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spans="1:27" ht="16.149999999999999" customHeight="1" thickBot="1">
      <c r="A642" s="5"/>
      <c r="B642" s="5"/>
      <c r="C642" s="5"/>
      <c r="D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spans="1:27" ht="16.149999999999999" customHeight="1" thickBot="1">
      <c r="A643" s="5"/>
      <c r="B643" s="5"/>
      <c r="C643" s="5"/>
      <c r="D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spans="1:27" ht="16.149999999999999" customHeight="1" thickBot="1">
      <c r="A644" s="5"/>
      <c r="B644" s="5"/>
      <c r="C644" s="5"/>
      <c r="D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spans="1:27" ht="16.149999999999999" customHeight="1" thickBot="1">
      <c r="A645" s="5"/>
      <c r="B645" s="5"/>
      <c r="C645" s="5"/>
      <c r="D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spans="1:27" ht="16.149999999999999" customHeight="1" thickBot="1">
      <c r="A646" s="5"/>
      <c r="B646" s="5"/>
      <c r="C646" s="5"/>
      <c r="D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spans="1:27" ht="16.149999999999999" customHeight="1" thickBot="1">
      <c r="A647" s="5"/>
      <c r="B647" s="5"/>
      <c r="C647" s="5"/>
      <c r="D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spans="1:27" ht="16.149999999999999" customHeight="1" thickBot="1">
      <c r="A648" s="5"/>
      <c r="B648" s="5"/>
      <c r="C648" s="5"/>
      <c r="D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spans="1:27" ht="16.149999999999999" customHeight="1" thickBot="1">
      <c r="A649" s="5"/>
      <c r="B649" s="5"/>
      <c r="C649" s="5"/>
      <c r="D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spans="1:27" ht="16.149999999999999" customHeight="1" thickBot="1">
      <c r="A650" s="5"/>
      <c r="B650" s="5"/>
      <c r="C650" s="5"/>
      <c r="D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spans="1:27" ht="16.149999999999999" customHeight="1" thickBot="1">
      <c r="A651" s="5"/>
      <c r="B651" s="5"/>
      <c r="C651" s="5"/>
      <c r="D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spans="1:27" ht="16.149999999999999" customHeight="1" thickBot="1">
      <c r="A652" s="5"/>
      <c r="B652" s="5"/>
      <c r="C652" s="5"/>
      <c r="D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spans="1:27" ht="16.149999999999999" customHeight="1" thickBot="1">
      <c r="A653" s="5"/>
      <c r="B653" s="5"/>
      <c r="C653" s="5"/>
      <c r="D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spans="1:27" ht="16.149999999999999" customHeight="1" thickBot="1">
      <c r="A654" s="5"/>
      <c r="B654" s="5"/>
      <c r="C654" s="5"/>
      <c r="D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spans="1:27" ht="16.149999999999999" customHeight="1" thickBot="1">
      <c r="A655" s="5"/>
      <c r="B655" s="5"/>
      <c r="C655" s="5"/>
      <c r="D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spans="1:27" ht="16.149999999999999" customHeight="1" thickBot="1">
      <c r="A656" s="5"/>
      <c r="B656" s="5"/>
      <c r="C656" s="5"/>
      <c r="D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spans="1:27" ht="16.149999999999999" customHeight="1" thickBot="1">
      <c r="A657" s="5"/>
      <c r="B657" s="5"/>
      <c r="C657" s="5"/>
      <c r="D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spans="1:27" ht="16.149999999999999" customHeight="1" thickBot="1">
      <c r="A658" s="5"/>
      <c r="B658" s="5"/>
      <c r="C658" s="5"/>
      <c r="D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spans="1:27" ht="16.149999999999999" customHeight="1" thickBot="1">
      <c r="A659" s="5"/>
      <c r="B659" s="5"/>
      <c r="C659" s="5"/>
      <c r="D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spans="1:27" ht="16.149999999999999" customHeight="1" thickBot="1">
      <c r="A660" s="5"/>
      <c r="B660" s="5"/>
      <c r="C660" s="5"/>
      <c r="D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spans="1:27" ht="16.149999999999999" customHeight="1" thickBot="1">
      <c r="A661" s="5"/>
      <c r="B661" s="5"/>
      <c r="C661" s="5"/>
      <c r="D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spans="1:27" ht="16.149999999999999" customHeight="1" thickBot="1">
      <c r="A662" s="5"/>
      <c r="B662" s="5"/>
      <c r="C662" s="5"/>
      <c r="D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spans="1:27" ht="16.149999999999999" customHeight="1" thickBot="1">
      <c r="A663" s="5"/>
      <c r="B663" s="5"/>
      <c r="C663" s="5"/>
      <c r="D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spans="1:27" ht="16.149999999999999" customHeight="1" thickBot="1">
      <c r="A664" s="5"/>
      <c r="B664" s="5"/>
      <c r="C664" s="5"/>
      <c r="D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spans="1:27" ht="16.149999999999999" customHeight="1" thickBot="1">
      <c r="A665" s="5"/>
      <c r="B665" s="5"/>
      <c r="C665" s="5"/>
      <c r="D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spans="1:27" ht="16.149999999999999" customHeight="1" thickBot="1">
      <c r="A666" s="5"/>
      <c r="B666" s="5"/>
      <c r="C666" s="5"/>
      <c r="D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spans="1:27" ht="16.149999999999999" customHeight="1" thickBot="1">
      <c r="A667" s="5"/>
      <c r="B667" s="5"/>
      <c r="C667" s="5"/>
      <c r="D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spans="1:27" ht="16.149999999999999" customHeight="1" thickBot="1">
      <c r="A668" s="5"/>
      <c r="B668" s="5"/>
      <c r="C668" s="5"/>
      <c r="D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spans="1:27" ht="16.149999999999999" customHeight="1" thickBot="1">
      <c r="A669" s="5"/>
      <c r="B669" s="5"/>
      <c r="C669" s="5"/>
      <c r="D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spans="1:27" ht="16.149999999999999" customHeight="1" thickBot="1">
      <c r="A670" s="5"/>
      <c r="B670" s="5"/>
      <c r="C670" s="5"/>
      <c r="D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spans="1:27" ht="16.149999999999999" customHeight="1" thickBot="1">
      <c r="A671" s="5"/>
      <c r="B671" s="5"/>
      <c r="C671" s="5"/>
      <c r="D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spans="1:27" ht="16.149999999999999" customHeight="1" thickBot="1">
      <c r="A672" s="5"/>
      <c r="B672" s="5"/>
      <c r="C672" s="5"/>
      <c r="D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spans="1:27" ht="16.149999999999999" customHeight="1" thickBot="1">
      <c r="A673" s="5"/>
      <c r="B673" s="5"/>
      <c r="C673" s="5"/>
      <c r="D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spans="1:27" ht="16.149999999999999" customHeight="1" thickBot="1">
      <c r="A674" s="5"/>
      <c r="B674" s="5"/>
      <c r="C674" s="5"/>
      <c r="D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spans="1:27" ht="16.149999999999999" customHeight="1" thickBot="1">
      <c r="A675" s="5"/>
      <c r="B675" s="5"/>
      <c r="C675" s="5"/>
      <c r="D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spans="1:27" ht="16.149999999999999" customHeight="1" thickBot="1">
      <c r="A676" s="5"/>
      <c r="B676" s="5"/>
      <c r="C676" s="5"/>
      <c r="D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spans="1:27" ht="16.149999999999999" customHeight="1" thickBot="1">
      <c r="A677" s="5"/>
      <c r="B677" s="5"/>
      <c r="C677" s="5"/>
      <c r="D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spans="1:27" ht="16.149999999999999" customHeight="1" thickBot="1">
      <c r="A678" s="5"/>
      <c r="B678" s="5"/>
      <c r="C678" s="5"/>
      <c r="D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spans="1:27" ht="16.149999999999999" customHeight="1" thickBot="1">
      <c r="A679" s="5"/>
      <c r="B679" s="5"/>
      <c r="C679" s="5"/>
      <c r="D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spans="1:27" ht="16.149999999999999" customHeight="1" thickBot="1">
      <c r="A680" s="5"/>
      <c r="B680" s="5"/>
      <c r="C680" s="5"/>
      <c r="D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spans="1:27" ht="16.149999999999999" customHeight="1" thickBot="1">
      <c r="A681" s="5"/>
      <c r="B681" s="5"/>
      <c r="C681" s="5"/>
      <c r="D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spans="1:27" ht="16.149999999999999" customHeight="1" thickBot="1">
      <c r="A682" s="5"/>
      <c r="B682" s="5"/>
      <c r="C682" s="5"/>
      <c r="D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spans="1:27" ht="16.149999999999999" customHeight="1" thickBot="1">
      <c r="A683" s="5"/>
      <c r="B683" s="5"/>
      <c r="C683" s="5"/>
      <c r="D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spans="1:27" ht="16.149999999999999" customHeight="1" thickBot="1">
      <c r="A684" s="5"/>
      <c r="B684" s="5"/>
      <c r="C684" s="5"/>
      <c r="D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spans="1:27" ht="16.149999999999999" customHeight="1" thickBot="1">
      <c r="A685" s="5"/>
      <c r="B685" s="5"/>
      <c r="C685" s="5"/>
      <c r="D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spans="1:27" ht="16.149999999999999" customHeight="1" thickBot="1">
      <c r="A686" s="5"/>
      <c r="B686" s="5"/>
      <c r="C686" s="5"/>
      <c r="D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spans="1:27" ht="16.149999999999999" customHeight="1" thickBot="1">
      <c r="A687" s="5"/>
      <c r="B687" s="5"/>
      <c r="C687" s="5"/>
      <c r="D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spans="1:27" ht="16.149999999999999" customHeight="1" thickBot="1">
      <c r="A688" s="5"/>
      <c r="B688" s="5"/>
      <c r="C688" s="5"/>
      <c r="D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spans="1:27" ht="16.149999999999999" customHeight="1" thickBot="1">
      <c r="A689" s="5"/>
      <c r="B689" s="5"/>
      <c r="C689" s="5"/>
      <c r="D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spans="1:27" ht="16.149999999999999" customHeight="1" thickBot="1">
      <c r="A690" s="5"/>
      <c r="B690" s="5"/>
      <c r="C690" s="5"/>
      <c r="D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spans="1:27" ht="16.149999999999999" customHeight="1" thickBot="1">
      <c r="A691" s="5"/>
      <c r="B691" s="5"/>
      <c r="C691" s="5"/>
      <c r="D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spans="1:27" ht="16.149999999999999" customHeight="1" thickBot="1">
      <c r="A692" s="5"/>
      <c r="B692" s="5"/>
      <c r="C692" s="5"/>
      <c r="D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spans="1:27" ht="16.149999999999999" customHeight="1" thickBot="1">
      <c r="A693" s="5"/>
      <c r="B693" s="5"/>
      <c r="C693" s="5"/>
      <c r="D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spans="1:27" ht="16.149999999999999" customHeight="1" thickBot="1">
      <c r="A694" s="5"/>
      <c r="B694" s="5"/>
      <c r="C694" s="5"/>
      <c r="D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spans="1:27" ht="16.149999999999999" customHeight="1" thickBot="1">
      <c r="A695" s="5"/>
      <c r="B695" s="5"/>
      <c r="C695" s="5"/>
      <c r="D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spans="1:27" ht="16.149999999999999" customHeight="1" thickBot="1">
      <c r="A696" s="5"/>
      <c r="B696" s="5"/>
      <c r="C696" s="5"/>
      <c r="D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spans="1:27" ht="16.149999999999999" customHeight="1" thickBot="1">
      <c r="A697" s="5"/>
      <c r="B697" s="5"/>
      <c r="C697" s="5"/>
      <c r="D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spans="1:27" ht="16.149999999999999" customHeight="1" thickBot="1">
      <c r="A698" s="5"/>
      <c r="B698" s="5"/>
      <c r="C698" s="5"/>
      <c r="D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spans="1:27" ht="16.149999999999999" customHeight="1" thickBot="1">
      <c r="A699" s="5"/>
      <c r="B699" s="5"/>
      <c r="C699" s="5"/>
      <c r="D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spans="1:27" ht="16.149999999999999" customHeight="1" thickBot="1">
      <c r="A700" s="5"/>
      <c r="B700" s="5"/>
      <c r="C700" s="5"/>
      <c r="D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spans="1:27" ht="16.149999999999999" customHeight="1" thickBot="1">
      <c r="A701" s="5"/>
      <c r="B701" s="5"/>
      <c r="C701" s="5"/>
      <c r="D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spans="1:27" ht="16.149999999999999" customHeight="1" thickBot="1">
      <c r="A702" s="5"/>
      <c r="B702" s="5"/>
      <c r="C702" s="5"/>
      <c r="D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spans="1:27" ht="16.149999999999999" customHeight="1" thickBot="1">
      <c r="A703" s="5"/>
      <c r="B703" s="5"/>
      <c r="C703" s="5"/>
      <c r="D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spans="1:27" ht="16.149999999999999" customHeight="1" thickBot="1">
      <c r="A704" s="5"/>
      <c r="B704" s="5"/>
      <c r="C704" s="5"/>
      <c r="D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spans="1:27" ht="16.149999999999999" customHeight="1" thickBot="1">
      <c r="A705" s="5"/>
      <c r="B705" s="5"/>
      <c r="C705" s="5"/>
      <c r="D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spans="1:27" ht="16.149999999999999" customHeight="1" thickBot="1">
      <c r="A706" s="5"/>
      <c r="B706" s="5"/>
      <c r="C706" s="5"/>
      <c r="D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spans="1:27" ht="16.149999999999999" customHeight="1" thickBot="1">
      <c r="A707" s="5"/>
      <c r="B707" s="5"/>
      <c r="C707" s="5"/>
      <c r="D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spans="1:27" ht="16.149999999999999" customHeight="1" thickBot="1">
      <c r="A708" s="5"/>
      <c r="B708" s="5"/>
      <c r="C708" s="5"/>
      <c r="D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spans="1:27" ht="16.149999999999999" customHeight="1" thickBot="1">
      <c r="A709" s="5"/>
      <c r="B709" s="5"/>
      <c r="C709" s="5"/>
      <c r="D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spans="1:27" ht="16.149999999999999" customHeight="1" thickBot="1">
      <c r="A710" s="5"/>
      <c r="B710" s="5"/>
      <c r="C710" s="5"/>
      <c r="D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spans="1:27" ht="16.149999999999999" customHeight="1" thickBot="1">
      <c r="A711" s="5"/>
      <c r="B711" s="5"/>
      <c r="C711" s="5"/>
      <c r="D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spans="1:27" ht="16.149999999999999" customHeight="1" thickBot="1">
      <c r="A712" s="5"/>
      <c r="B712" s="5"/>
      <c r="C712" s="5"/>
      <c r="D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spans="1:27" ht="16.149999999999999" customHeight="1" thickBot="1">
      <c r="A713" s="5"/>
      <c r="B713" s="5"/>
      <c r="C713" s="5"/>
      <c r="D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spans="1:27" ht="16.149999999999999" customHeight="1" thickBot="1">
      <c r="A714" s="5"/>
      <c r="B714" s="5"/>
      <c r="C714" s="5"/>
      <c r="D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spans="1:27" ht="16.149999999999999" customHeight="1" thickBot="1">
      <c r="A715" s="5"/>
      <c r="B715" s="5"/>
      <c r="C715" s="5"/>
      <c r="D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spans="1:27" ht="16.149999999999999" customHeight="1" thickBot="1">
      <c r="A716" s="5"/>
      <c r="B716" s="5"/>
      <c r="C716" s="5"/>
      <c r="D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spans="1:27" ht="16.149999999999999" customHeight="1" thickBot="1">
      <c r="A717" s="5"/>
      <c r="B717" s="5"/>
      <c r="C717" s="5"/>
      <c r="D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spans="1:27" ht="16.149999999999999" customHeight="1" thickBot="1">
      <c r="A718" s="5"/>
      <c r="B718" s="5"/>
      <c r="C718" s="5"/>
      <c r="D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spans="1:27" ht="16.149999999999999" customHeight="1" thickBot="1">
      <c r="A719" s="5"/>
      <c r="B719" s="5"/>
      <c r="C719" s="5"/>
      <c r="D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spans="1:27" ht="16.149999999999999" customHeight="1" thickBot="1">
      <c r="A720" s="5"/>
      <c r="B720" s="5"/>
      <c r="C720" s="5"/>
      <c r="D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spans="1:27" ht="16.149999999999999" customHeight="1" thickBot="1">
      <c r="A721" s="5"/>
      <c r="B721" s="5"/>
      <c r="C721" s="5"/>
      <c r="D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spans="1:27" ht="16.149999999999999" customHeight="1" thickBot="1">
      <c r="A722" s="5"/>
      <c r="B722" s="5"/>
      <c r="C722" s="5"/>
      <c r="D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spans="1:27" ht="16.149999999999999" customHeight="1" thickBot="1">
      <c r="A723" s="5"/>
      <c r="B723" s="5"/>
      <c r="C723" s="5"/>
      <c r="D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spans="1:27" ht="16.149999999999999" customHeight="1" thickBot="1">
      <c r="A724" s="5"/>
      <c r="B724" s="5"/>
      <c r="C724" s="5"/>
      <c r="D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spans="1:27" ht="16.149999999999999" customHeight="1" thickBot="1">
      <c r="A725" s="5"/>
      <c r="B725" s="5"/>
      <c r="C725" s="5"/>
      <c r="D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spans="1:27" ht="16.149999999999999" customHeight="1" thickBot="1">
      <c r="A726" s="5"/>
      <c r="B726" s="5"/>
      <c r="C726" s="5"/>
      <c r="D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spans="1:27" ht="16.149999999999999" customHeight="1" thickBot="1">
      <c r="A727" s="5"/>
      <c r="B727" s="5"/>
      <c r="C727" s="5"/>
      <c r="D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spans="1:27" ht="16.149999999999999" customHeight="1" thickBot="1">
      <c r="A728" s="5"/>
      <c r="B728" s="5"/>
      <c r="C728" s="5"/>
      <c r="D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spans="1:27" ht="16.149999999999999" customHeight="1" thickBot="1">
      <c r="A729" s="5"/>
      <c r="B729" s="5"/>
      <c r="C729" s="5"/>
      <c r="D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spans="1:27" ht="16.149999999999999" customHeight="1" thickBot="1">
      <c r="A730" s="5"/>
      <c r="B730" s="5"/>
      <c r="C730" s="5"/>
      <c r="D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spans="1:27" ht="16.149999999999999" customHeight="1" thickBot="1">
      <c r="A731" s="5"/>
      <c r="B731" s="5"/>
      <c r="C731" s="5"/>
      <c r="D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spans="1:27" ht="16.149999999999999" customHeight="1" thickBot="1">
      <c r="A732" s="5"/>
      <c r="B732" s="5"/>
      <c r="C732" s="5"/>
      <c r="D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spans="1:27" ht="16.149999999999999" customHeight="1" thickBot="1">
      <c r="A733" s="5"/>
      <c r="B733" s="5"/>
      <c r="C733" s="5"/>
      <c r="D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spans="1:27" ht="16.149999999999999" customHeight="1" thickBot="1">
      <c r="A734" s="5"/>
      <c r="B734" s="5"/>
      <c r="C734" s="5"/>
      <c r="D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spans="1:27" ht="16.149999999999999" customHeight="1" thickBot="1">
      <c r="A735" s="5"/>
      <c r="B735" s="5"/>
      <c r="C735" s="5"/>
      <c r="D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spans="1:27" ht="16.149999999999999" customHeight="1" thickBot="1">
      <c r="A736" s="5"/>
      <c r="B736" s="5"/>
      <c r="C736" s="5"/>
      <c r="D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spans="1:27" ht="16.149999999999999" customHeight="1" thickBot="1">
      <c r="A737" s="5"/>
      <c r="B737" s="5"/>
      <c r="C737" s="5"/>
      <c r="D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spans="1:27" ht="16.149999999999999" customHeight="1" thickBot="1">
      <c r="A738" s="5"/>
      <c r="B738" s="5"/>
      <c r="C738" s="5"/>
      <c r="D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spans="1:27" ht="16.149999999999999" customHeight="1" thickBot="1">
      <c r="A739" s="5"/>
      <c r="B739" s="5"/>
      <c r="C739" s="5"/>
      <c r="D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spans="1:27" ht="16.149999999999999" customHeight="1" thickBot="1">
      <c r="A740" s="5"/>
      <c r="B740" s="5"/>
      <c r="C740" s="5"/>
      <c r="D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spans="1:27" ht="16.149999999999999" customHeight="1" thickBot="1">
      <c r="A741" s="5"/>
      <c r="B741" s="5"/>
      <c r="C741" s="5"/>
      <c r="D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spans="1:27" ht="16.149999999999999" customHeight="1" thickBot="1">
      <c r="A742" s="5"/>
      <c r="B742" s="5"/>
      <c r="C742" s="5"/>
      <c r="D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spans="1:27" ht="16.149999999999999" customHeight="1" thickBot="1">
      <c r="A743" s="5"/>
      <c r="B743" s="5"/>
      <c r="C743" s="5"/>
      <c r="D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spans="1:27" ht="16.149999999999999" customHeight="1" thickBot="1">
      <c r="A744" s="5"/>
      <c r="B744" s="5"/>
      <c r="C744" s="5"/>
      <c r="D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spans="1:27" ht="16.149999999999999" customHeight="1" thickBot="1">
      <c r="A745" s="5"/>
      <c r="B745" s="5"/>
      <c r="C745" s="5"/>
      <c r="D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spans="1:27" ht="16.149999999999999" customHeight="1" thickBot="1">
      <c r="A746" s="5"/>
      <c r="B746" s="5"/>
      <c r="C746" s="5"/>
      <c r="D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spans="1:27" ht="16.149999999999999" customHeight="1" thickBot="1">
      <c r="A747" s="5"/>
      <c r="B747" s="5"/>
      <c r="C747" s="5"/>
      <c r="D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spans="1:27" ht="16.149999999999999" customHeight="1" thickBot="1">
      <c r="A748" s="5"/>
      <c r="B748" s="5"/>
      <c r="C748" s="5"/>
      <c r="D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spans="1:27" ht="16.149999999999999" customHeight="1" thickBot="1">
      <c r="A749" s="5"/>
      <c r="B749" s="5"/>
      <c r="C749" s="5"/>
      <c r="D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spans="1:27" ht="16.149999999999999" customHeight="1" thickBot="1">
      <c r="A750" s="5"/>
      <c r="B750" s="5"/>
      <c r="C750" s="5"/>
      <c r="D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spans="1:27" ht="16.149999999999999" customHeight="1" thickBot="1">
      <c r="A751" s="5"/>
      <c r="B751" s="5"/>
      <c r="C751" s="5"/>
      <c r="D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spans="1:27" ht="16.149999999999999" customHeight="1" thickBot="1">
      <c r="A752" s="5"/>
      <c r="B752" s="5"/>
      <c r="C752" s="5"/>
      <c r="D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spans="1:27" ht="16.149999999999999" customHeight="1" thickBot="1">
      <c r="A753" s="5"/>
      <c r="B753" s="5"/>
      <c r="C753" s="5"/>
      <c r="D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spans="1:27" ht="16.149999999999999" customHeight="1" thickBot="1">
      <c r="A754" s="5"/>
      <c r="B754" s="5"/>
      <c r="C754" s="5"/>
      <c r="D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spans="1:27" ht="16.149999999999999" customHeight="1" thickBot="1">
      <c r="A755" s="5"/>
      <c r="B755" s="5"/>
      <c r="C755" s="5"/>
      <c r="D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spans="1:27" ht="16.149999999999999" customHeight="1" thickBot="1">
      <c r="A756" s="5"/>
      <c r="B756" s="5"/>
      <c r="C756" s="5"/>
      <c r="D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spans="1:27" ht="16.149999999999999" customHeight="1" thickBot="1">
      <c r="A757" s="5"/>
      <c r="B757" s="5"/>
      <c r="C757" s="5"/>
      <c r="D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spans="1:27" ht="16.149999999999999" customHeight="1" thickBot="1">
      <c r="A758" s="5"/>
      <c r="B758" s="5"/>
      <c r="C758" s="5"/>
      <c r="D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spans="1:27" ht="16.149999999999999" customHeight="1" thickBot="1">
      <c r="A759" s="5"/>
      <c r="B759" s="5"/>
      <c r="C759" s="5"/>
      <c r="D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spans="1:27" ht="16.149999999999999" customHeight="1" thickBot="1">
      <c r="A760" s="5"/>
      <c r="B760" s="5"/>
      <c r="C760" s="5"/>
      <c r="D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spans="1:27" ht="16.149999999999999" customHeight="1" thickBot="1">
      <c r="A761" s="5"/>
      <c r="B761" s="5"/>
      <c r="C761" s="5"/>
      <c r="D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spans="1:27" ht="16.149999999999999" customHeight="1" thickBot="1">
      <c r="A762" s="5"/>
      <c r="B762" s="5"/>
      <c r="C762" s="5"/>
      <c r="D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spans="1:27" ht="16.149999999999999" customHeight="1" thickBot="1">
      <c r="A763" s="5"/>
      <c r="B763" s="5"/>
      <c r="C763" s="5"/>
      <c r="D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spans="1:27" ht="16.149999999999999" customHeight="1" thickBot="1">
      <c r="A764" s="5"/>
      <c r="B764" s="5"/>
      <c r="C764" s="5"/>
      <c r="D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spans="1:27" ht="16.149999999999999" customHeight="1" thickBot="1">
      <c r="A765" s="5"/>
      <c r="B765" s="5"/>
      <c r="C765" s="5"/>
      <c r="D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spans="1:27" ht="16.149999999999999" customHeight="1" thickBot="1">
      <c r="A766" s="5"/>
      <c r="B766" s="5"/>
      <c r="C766" s="5"/>
      <c r="D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spans="1:27" ht="16.149999999999999" customHeight="1" thickBot="1">
      <c r="A767" s="5"/>
      <c r="B767" s="5"/>
      <c r="C767" s="5"/>
      <c r="D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spans="1:27" ht="16.149999999999999" customHeight="1" thickBot="1">
      <c r="A768" s="5"/>
      <c r="B768" s="5"/>
      <c r="C768" s="5"/>
      <c r="D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spans="1:27" ht="16.149999999999999" customHeight="1" thickBot="1">
      <c r="A769" s="5"/>
      <c r="B769" s="5"/>
      <c r="C769" s="5"/>
      <c r="D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spans="1:27" ht="16.149999999999999" customHeight="1" thickBot="1">
      <c r="A770" s="5"/>
      <c r="B770" s="5"/>
      <c r="C770" s="5"/>
      <c r="D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spans="1:27" ht="16.149999999999999" customHeight="1" thickBot="1">
      <c r="A771" s="5"/>
      <c r="B771" s="5"/>
      <c r="C771" s="5"/>
      <c r="D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spans="1:27" ht="16.149999999999999" customHeight="1" thickBot="1">
      <c r="A772" s="5"/>
      <c r="B772" s="5"/>
      <c r="C772" s="5"/>
      <c r="D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spans="1:27" ht="16.149999999999999" customHeight="1" thickBot="1">
      <c r="A773" s="5"/>
      <c r="B773" s="5"/>
      <c r="C773" s="5"/>
      <c r="D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spans="1:27" ht="16.149999999999999" customHeight="1" thickBot="1">
      <c r="A774" s="5"/>
      <c r="B774" s="5"/>
      <c r="C774" s="5"/>
      <c r="D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spans="1:27" ht="16.149999999999999" customHeight="1" thickBot="1">
      <c r="A775" s="5"/>
      <c r="B775" s="5"/>
      <c r="C775" s="5"/>
      <c r="D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spans="1:27" ht="16.149999999999999" customHeight="1" thickBot="1">
      <c r="A776" s="5"/>
      <c r="B776" s="5"/>
      <c r="C776" s="5"/>
      <c r="D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spans="1:27" ht="16.149999999999999" customHeight="1" thickBot="1">
      <c r="A777" s="5"/>
      <c r="B777" s="5"/>
      <c r="C777" s="5"/>
      <c r="D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spans="1:27" ht="16.149999999999999" customHeight="1" thickBot="1">
      <c r="A778" s="5"/>
      <c r="B778" s="5"/>
      <c r="C778" s="5"/>
      <c r="D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spans="1:27" ht="16.149999999999999" customHeight="1" thickBot="1">
      <c r="A779" s="5"/>
      <c r="B779" s="5"/>
      <c r="C779" s="5"/>
      <c r="D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spans="1:27" ht="16.149999999999999" customHeight="1" thickBot="1">
      <c r="A780" s="5"/>
      <c r="B780" s="5"/>
      <c r="C780" s="5"/>
      <c r="D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spans="1:27" ht="16.149999999999999" customHeight="1" thickBot="1">
      <c r="A781" s="5"/>
      <c r="B781" s="5"/>
      <c r="C781" s="5"/>
      <c r="D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spans="1:27" ht="16.149999999999999" customHeight="1" thickBot="1">
      <c r="A782" s="5"/>
      <c r="B782" s="5"/>
      <c r="C782" s="5"/>
      <c r="D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spans="1:27" ht="16.149999999999999" customHeight="1" thickBot="1">
      <c r="A783" s="5"/>
      <c r="B783" s="5"/>
      <c r="C783" s="5"/>
      <c r="D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spans="1:27" ht="16.149999999999999" customHeight="1" thickBot="1">
      <c r="A784" s="5"/>
      <c r="B784" s="5"/>
      <c r="C784" s="5"/>
      <c r="D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spans="1:27" ht="16.149999999999999" customHeight="1" thickBot="1">
      <c r="A785" s="5"/>
      <c r="B785" s="5"/>
      <c r="C785" s="5"/>
      <c r="D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spans="1:27" ht="16.149999999999999" customHeight="1" thickBot="1">
      <c r="A786" s="5"/>
      <c r="B786" s="5"/>
      <c r="C786" s="5"/>
      <c r="D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spans="1:27" ht="16.149999999999999" customHeight="1" thickBot="1">
      <c r="A787" s="5"/>
      <c r="B787" s="5"/>
      <c r="C787" s="5"/>
      <c r="D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spans="1:27" ht="16.149999999999999" customHeight="1" thickBot="1">
      <c r="A788" s="5"/>
      <c r="B788" s="5"/>
      <c r="C788" s="5"/>
      <c r="D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spans="1:27" ht="16.149999999999999" customHeight="1" thickBot="1">
      <c r="A789" s="5"/>
      <c r="B789" s="5"/>
      <c r="C789" s="5"/>
      <c r="D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spans="1:27" ht="16.149999999999999" customHeight="1" thickBot="1">
      <c r="A790" s="5"/>
      <c r="B790" s="5"/>
      <c r="C790" s="5"/>
      <c r="D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spans="1:27" ht="16.149999999999999" customHeight="1" thickBot="1">
      <c r="A791" s="5"/>
      <c r="B791" s="5"/>
      <c r="C791" s="5"/>
      <c r="D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spans="1:27" ht="16.149999999999999" customHeight="1" thickBot="1">
      <c r="A792" s="5"/>
      <c r="B792" s="5"/>
      <c r="C792" s="5"/>
      <c r="D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spans="1:27" ht="16.149999999999999" customHeight="1" thickBot="1">
      <c r="A793" s="5"/>
      <c r="B793" s="5"/>
      <c r="C793" s="5"/>
      <c r="D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spans="1:27" ht="16.149999999999999" customHeight="1" thickBot="1">
      <c r="A794" s="5"/>
      <c r="B794" s="5"/>
      <c r="C794" s="5"/>
      <c r="D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spans="1:27" ht="16.149999999999999" customHeight="1" thickBot="1">
      <c r="A795" s="5"/>
      <c r="B795" s="5"/>
      <c r="C795" s="5"/>
      <c r="D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spans="1:27" ht="16.149999999999999" customHeight="1" thickBot="1">
      <c r="A796" s="5"/>
      <c r="B796" s="5"/>
      <c r="C796" s="5"/>
      <c r="D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spans="1:27" ht="16.149999999999999" customHeight="1" thickBot="1">
      <c r="A797" s="5"/>
      <c r="B797" s="5"/>
      <c r="C797" s="5"/>
      <c r="D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spans="1:27" ht="16.149999999999999" customHeight="1" thickBot="1">
      <c r="A798" s="5"/>
      <c r="B798" s="5"/>
      <c r="C798" s="5"/>
      <c r="D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spans="1:27" ht="16.149999999999999" customHeight="1" thickBot="1">
      <c r="A799" s="5"/>
      <c r="B799" s="5"/>
      <c r="C799" s="5"/>
      <c r="D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spans="1:27" ht="16.149999999999999" customHeight="1" thickBot="1">
      <c r="A800" s="5"/>
      <c r="B800" s="5"/>
      <c r="C800" s="5"/>
      <c r="D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spans="1:27" ht="16.149999999999999" customHeight="1" thickBot="1">
      <c r="A801" s="5"/>
      <c r="B801" s="5"/>
      <c r="C801" s="5"/>
      <c r="D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spans="1:27" ht="16.149999999999999" customHeight="1" thickBot="1">
      <c r="A802" s="5"/>
      <c r="B802" s="5"/>
      <c r="C802" s="5"/>
      <c r="D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spans="1:27" ht="16.149999999999999" customHeight="1" thickBot="1">
      <c r="A803" s="5"/>
      <c r="B803" s="5"/>
      <c r="C803" s="5"/>
      <c r="D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spans="1:27" ht="16.149999999999999" customHeight="1" thickBot="1">
      <c r="A804" s="5"/>
      <c r="B804" s="5"/>
      <c r="C804" s="5"/>
      <c r="D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spans="1:27" ht="16.149999999999999" customHeight="1" thickBot="1">
      <c r="A805" s="5"/>
      <c r="B805" s="5"/>
      <c r="C805" s="5"/>
      <c r="D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spans="1:27" ht="16.149999999999999" customHeight="1" thickBot="1">
      <c r="A806" s="5"/>
      <c r="B806" s="5"/>
      <c r="C806" s="5"/>
      <c r="D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spans="1:27" ht="16.149999999999999" customHeight="1" thickBot="1">
      <c r="A807" s="5"/>
      <c r="B807" s="5"/>
      <c r="C807" s="5"/>
      <c r="D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spans="1:27" ht="16.149999999999999" customHeight="1" thickBot="1">
      <c r="A808" s="5"/>
      <c r="B808" s="5"/>
      <c r="C808" s="5"/>
      <c r="D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spans="1:27" ht="16.149999999999999" customHeight="1" thickBot="1">
      <c r="A809" s="5"/>
      <c r="B809" s="5"/>
      <c r="C809" s="5"/>
      <c r="D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spans="1:27" ht="16.149999999999999" customHeight="1" thickBot="1">
      <c r="A810" s="5"/>
      <c r="B810" s="5"/>
      <c r="C810" s="5"/>
      <c r="D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spans="1:27" ht="16.149999999999999" customHeight="1" thickBot="1">
      <c r="A811" s="5"/>
      <c r="B811" s="5"/>
      <c r="C811" s="5"/>
      <c r="D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spans="1:27" ht="16.149999999999999" customHeight="1" thickBot="1">
      <c r="A812" s="5"/>
      <c r="B812" s="5"/>
      <c r="C812" s="5"/>
      <c r="D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spans="1:27" ht="16.149999999999999" customHeight="1" thickBot="1">
      <c r="A813" s="5"/>
      <c r="B813" s="5"/>
      <c r="C813" s="5"/>
      <c r="D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spans="1:27" ht="16.149999999999999" customHeight="1" thickBot="1">
      <c r="A814" s="5"/>
      <c r="B814" s="5"/>
      <c r="C814" s="5"/>
      <c r="D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spans="1:27" ht="16.149999999999999" customHeight="1" thickBot="1">
      <c r="A815" s="5"/>
      <c r="B815" s="5"/>
      <c r="C815" s="5"/>
      <c r="D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spans="1:27" ht="16.149999999999999" customHeight="1" thickBot="1">
      <c r="A816" s="5"/>
      <c r="B816" s="5"/>
      <c r="C816" s="5"/>
      <c r="D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spans="1:27" ht="16.149999999999999" customHeight="1" thickBot="1">
      <c r="A817" s="5"/>
      <c r="B817" s="5"/>
      <c r="C817" s="5"/>
      <c r="D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spans="1:27" ht="16.149999999999999" customHeight="1" thickBot="1">
      <c r="A818" s="5"/>
      <c r="B818" s="5"/>
      <c r="C818" s="5"/>
      <c r="D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spans="1:27" ht="16.149999999999999" customHeight="1" thickBot="1">
      <c r="A819" s="5"/>
      <c r="B819" s="5"/>
      <c r="C819" s="5"/>
      <c r="D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spans="1:27" ht="16.149999999999999" customHeight="1" thickBot="1">
      <c r="A820" s="5"/>
      <c r="B820" s="5"/>
      <c r="C820" s="5"/>
      <c r="D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spans="1:27" ht="16.149999999999999" customHeight="1" thickBot="1">
      <c r="A821" s="5"/>
      <c r="B821" s="5"/>
      <c r="C821" s="5"/>
      <c r="D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spans="1:27" ht="16.149999999999999" customHeight="1" thickBot="1">
      <c r="A822" s="5"/>
      <c r="B822" s="5"/>
      <c r="C822" s="5"/>
      <c r="D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spans="1:27" ht="16.149999999999999" customHeight="1" thickBot="1">
      <c r="A823" s="5"/>
      <c r="B823" s="5"/>
      <c r="C823" s="5"/>
      <c r="D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spans="1:27" ht="16.149999999999999" customHeight="1" thickBot="1">
      <c r="A824" s="5"/>
      <c r="B824" s="5"/>
      <c r="C824" s="5"/>
      <c r="D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spans="1:27" ht="16.149999999999999" customHeight="1" thickBot="1">
      <c r="A825" s="5"/>
      <c r="B825" s="5"/>
      <c r="C825" s="5"/>
      <c r="D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spans="1:27" ht="16.149999999999999" customHeight="1" thickBot="1">
      <c r="A826" s="5"/>
      <c r="B826" s="5"/>
      <c r="C826" s="5"/>
      <c r="D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spans="1:27" ht="16.149999999999999" customHeight="1" thickBot="1">
      <c r="A827" s="5"/>
      <c r="B827" s="5"/>
      <c r="C827" s="5"/>
      <c r="D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spans="1:27" ht="16.149999999999999" customHeight="1" thickBot="1">
      <c r="A828" s="5"/>
      <c r="B828" s="5"/>
      <c r="C828" s="5"/>
      <c r="D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spans="1:27" ht="16.149999999999999" customHeight="1" thickBot="1">
      <c r="A829" s="5"/>
      <c r="B829" s="5"/>
      <c r="C829" s="5"/>
      <c r="D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spans="1:27" ht="16.149999999999999" customHeight="1" thickBot="1">
      <c r="A830" s="5"/>
      <c r="B830" s="5"/>
      <c r="C830" s="5"/>
      <c r="D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spans="1:27" ht="16.149999999999999" customHeight="1" thickBot="1">
      <c r="A831" s="5"/>
      <c r="B831" s="5"/>
      <c r="C831" s="5"/>
      <c r="D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spans="1:27" ht="16.149999999999999" customHeight="1" thickBot="1">
      <c r="A832" s="5"/>
      <c r="B832" s="5"/>
      <c r="C832" s="5"/>
      <c r="D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spans="1:27" ht="16.149999999999999" customHeight="1" thickBot="1">
      <c r="A833" s="5"/>
      <c r="B833" s="5"/>
      <c r="C833" s="5"/>
      <c r="D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spans="1:27" ht="16.149999999999999" customHeight="1" thickBot="1">
      <c r="A834" s="5"/>
      <c r="B834" s="5"/>
      <c r="C834" s="5"/>
      <c r="D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spans="1:27" ht="16.149999999999999" customHeight="1" thickBot="1">
      <c r="A835" s="5"/>
      <c r="B835" s="5"/>
      <c r="C835" s="5"/>
      <c r="D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spans="1:27" ht="16.149999999999999" customHeight="1" thickBot="1">
      <c r="A836" s="5"/>
      <c r="B836" s="5"/>
      <c r="C836" s="5"/>
      <c r="D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spans="1:27" ht="16.149999999999999" customHeight="1" thickBot="1">
      <c r="A837" s="5"/>
      <c r="B837" s="5"/>
      <c r="C837" s="5"/>
      <c r="D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spans="1:27" ht="16.149999999999999" customHeight="1" thickBot="1">
      <c r="A838" s="5"/>
      <c r="B838" s="5"/>
      <c r="C838" s="5"/>
      <c r="D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spans="1:27" ht="16.149999999999999" customHeight="1" thickBot="1">
      <c r="A839" s="5"/>
      <c r="B839" s="5"/>
      <c r="C839" s="5"/>
      <c r="D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spans="1:27" ht="16.149999999999999" customHeight="1" thickBot="1">
      <c r="A840" s="5"/>
      <c r="B840" s="5"/>
      <c r="C840" s="5"/>
      <c r="D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spans="1:27" ht="16.149999999999999" customHeight="1" thickBot="1">
      <c r="A841" s="5"/>
      <c r="B841" s="5"/>
      <c r="C841" s="5"/>
      <c r="D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spans="1:27" ht="16.149999999999999" customHeight="1" thickBot="1">
      <c r="A842" s="5"/>
      <c r="B842" s="5"/>
      <c r="C842" s="5"/>
      <c r="D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spans="1:27" ht="16.149999999999999" customHeight="1" thickBot="1">
      <c r="A843" s="5"/>
      <c r="B843" s="5"/>
      <c r="C843" s="5"/>
      <c r="D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spans="1:27" ht="16.149999999999999" customHeight="1" thickBot="1">
      <c r="A844" s="5"/>
      <c r="B844" s="5"/>
      <c r="C844" s="5"/>
      <c r="D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spans="1:27" ht="16.149999999999999" customHeight="1" thickBot="1">
      <c r="A845" s="5"/>
      <c r="B845" s="5"/>
      <c r="C845" s="5"/>
      <c r="D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spans="1:27" ht="16.149999999999999" customHeight="1" thickBot="1">
      <c r="A846" s="5"/>
      <c r="B846" s="5"/>
      <c r="C846" s="5"/>
      <c r="D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spans="1:27" ht="16.149999999999999" customHeight="1" thickBot="1">
      <c r="A847" s="5"/>
      <c r="B847" s="5"/>
      <c r="C847" s="5"/>
      <c r="D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spans="1:27" ht="16.149999999999999" customHeight="1" thickBot="1">
      <c r="A848" s="5"/>
      <c r="B848" s="5"/>
      <c r="C848" s="5"/>
      <c r="D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spans="1:27" ht="16.149999999999999" customHeight="1" thickBot="1">
      <c r="A849" s="5"/>
      <c r="B849" s="5"/>
      <c r="C849" s="5"/>
      <c r="D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spans="1:27" ht="16.149999999999999" customHeight="1" thickBot="1">
      <c r="A850" s="5"/>
      <c r="B850" s="5"/>
      <c r="C850" s="5"/>
      <c r="D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spans="1:27" ht="16.149999999999999" customHeight="1" thickBot="1">
      <c r="A851" s="5"/>
      <c r="B851" s="5"/>
      <c r="C851" s="5"/>
      <c r="D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spans="1:27" ht="16.149999999999999" customHeight="1" thickBot="1">
      <c r="A852" s="5"/>
      <c r="B852" s="5"/>
      <c r="C852" s="5"/>
      <c r="D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spans="1:27" ht="16.149999999999999" customHeight="1" thickBot="1">
      <c r="A853" s="5"/>
      <c r="B853" s="5"/>
      <c r="C853" s="5"/>
      <c r="D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spans="1:27" ht="16.149999999999999" customHeight="1" thickBot="1">
      <c r="A854" s="5"/>
      <c r="B854" s="5"/>
      <c r="C854" s="5"/>
      <c r="D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spans="1:27" ht="16.149999999999999" customHeight="1" thickBot="1">
      <c r="A855" s="5"/>
      <c r="B855" s="5"/>
      <c r="C855" s="5"/>
      <c r="D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spans="1:27" ht="16.149999999999999" customHeight="1" thickBot="1">
      <c r="A856" s="5"/>
      <c r="B856" s="5"/>
      <c r="C856" s="5"/>
      <c r="D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spans="1:27" ht="16.149999999999999" customHeight="1" thickBot="1">
      <c r="A857" s="5"/>
      <c r="B857" s="5"/>
      <c r="C857" s="5"/>
      <c r="D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spans="1:27" ht="16.149999999999999" customHeight="1" thickBot="1">
      <c r="A858" s="5"/>
      <c r="B858" s="5"/>
      <c r="C858" s="5"/>
      <c r="D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spans="1:27" ht="16.149999999999999" customHeight="1" thickBot="1">
      <c r="A859" s="5"/>
      <c r="B859" s="5"/>
      <c r="C859" s="5"/>
      <c r="D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spans="1:27" ht="16.149999999999999" customHeight="1" thickBot="1">
      <c r="A860" s="5"/>
      <c r="B860" s="5"/>
      <c r="C860" s="5"/>
      <c r="D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spans="1:27" ht="16.149999999999999" customHeight="1" thickBot="1">
      <c r="A861" s="5"/>
      <c r="B861" s="5"/>
      <c r="C861" s="5"/>
      <c r="D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spans="1:27" ht="16.149999999999999" customHeight="1" thickBot="1">
      <c r="A862" s="5"/>
      <c r="B862" s="5"/>
      <c r="C862" s="5"/>
      <c r="D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spans="1:27" ht="16.149999999999999" customHeight="1" thickBot="1">
      <c r="A863" s="5"/>
      <c r="B863" s="5"/>
      <c r="C863" s="5"/>
      <c r="D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spans="1:27" ht="16.149999999999999" customHeight="1" thickBot="1">
      <c r="A864" s="5"/>
      <c r="B864" s="5"/>
      <c r="C864" s="5"/>
      <c r="D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spans="1:27" ht="16.149999999999999" customHeight="1" thickBot="1">
      <c r="A865" s="5"/>
      <c r="B865" s="5"/>
      <c r="C865" s="5"/>
      <c r="D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spans="1:27" ht="16.149999999999999" customHeight="1" thickBot="1">
      <c r="A866" s="5"/>
      <c r="B866" s="5"/>
      <c r="C866" s="5"/>
      <c r="D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spans="1:27" ht="16.149999999999999" customHeight="1" thickBot="1">
      <c r="A867" s="5"/>
      <c r="B867" s="5"/>
      <c r="C867" s="5"/>
      <c r="D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spans="1:27" ht="16.149999999999999" customHeight="1" thickBot="1">
      <c r="A868" s="5"/>
      <c r="B868" s="5"/>
      <c r="C868" s="5"/>
      <c r="D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spans="1:27" ht="16.149999999999999" customHeight="1" thickBot="1">
      <c r="A869" s="5"/>
      <c r="B869" s="5"/>
      <c r="C869" s="5"/>
      <c r="D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spans="1:27" ht="16.149999999999999" customHeight="1" thickBot="1">
      <c r="A870" s="5"/>
      <c r="B870" s="5"/>
      <c r="C870" s="5"/>
      <c r="D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spans="1:27" ht="16.149999999999999" customHeight="1" thickBot="1">
      <c r="A871" s="5"/>
      <c r="B871" s="5"/>
      <c r="C871" s="5"/>
      <c r="D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spans="1:27" ht="16.149999999999999" customHeight="1" thickBot="1">
      <c r="A872" s="5"/>
      <c r="B872" s="5"/>
      <c r="C872" s="5"/>
      <c r="D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spans="1:27" ht="16.149999999999999" customHeight="1" thickBot="1">
      <c r="A873" s="5"/>
      <c r="B873" s="5"/>
      <c r="C873" s="5"/>
      <c r="D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spans="1:27" ht="16.149999999999999" customHeight="1" thickBot="1">
      <c r="A874" s="5"/>
      <c r="B874" s="5"/>
      <c r="C874" s="5"/>
      <c r="D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spans="1:27" ht="16.149999999999999" customHeight="1" thickBot="1">
      <c r="A875" s="5"/>
      <c r="B875" s="5"/>
      <c r="C875" s="5"/>
      <c r="D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spans="1:27" ht="16.149999999999999" customHeight="1" thickBot="1">
      <c r="A876" s="5"/>
      <c r="B876" s="5"/>
      <c r="C876" s="5"/>
      <c r="D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spans="1:27" ht="16.149999999999999" customHeight="1" thickBot="1">
      <c r="A877" s="5"/>
      <c r="B877" s="5"/>
      <c r="C877" s="5"/>
      <c r="D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spans="1:27" ht="16.149999999999999" customHeight="1" thickBot="1">
      <c r="A878" s="5"/>
      <c r="B878" s="5"/>
      <c r="C878" s="5"/>
      <c r="D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spans="1:27" ht="16.149999999999999" customHeight="1" thickBot="1">
      <c r="A879" s="5"/>
      <c r="B879" s="5"/>
      <c r="C879" s="5"/>
      <c r="D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spans="1:27" ht="16.149999999999999" customHeight="1" thickBot="1">
      <c r="A880" s="5"/>
      <c r="B880" s="5"/>
      <c r="C880" s="5"/>
      <c r="D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spans="1:27" ht="16.149999999999999" customHeight="1" thickBot="1">
      <c r="A881" s="5"/>
      <c r="B881" s="5"/>
      <c r="C881" s="5"/>
      <c r="D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spans="1:27" ht="16.149999999999999" customHeight="1" thickBot="1">
      <c r="A882" s="5"/>
      <c r="B882" s="5"/>
      <c r="C882" s="5"/>
      <c r="D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spans="1:27" ht="16.149999999999999" customHeight="1" thickBot="1">
      <c r="A883" s="5"/>
      <c r="B883" s="5"/>
      <c r="C883" s="5"/>
      <c r="D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spans="1:27" ht="16.149999999999999" customHeight="1" thickBot="1">
      <c r="A884" s="5"/>
      <c r="B884" s="5"/>
      <c r="C884" s="5"/>
      <c r="D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spans="1:27" ht="16.149999999999999" customHeight="1" thickBot="1">
      <c r="A885" s="5"/>
      <c r="B885" s="5"/>
      <c r="C885" s="5"/>
      <c r="D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spans="1:27" ht="16.149999999999999" customHeight="1" thickBot="1">
      <c r="A886" s="5"/>
      <c r="B886" s="5"/>
      <c r="C886" s="5"/>
      <c r="D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spans="1:27" ht="16.149999999999999" customHeight="1" thickBot="1">
      <c r="A887" s="5"/>
      <c r="B887" s="5"/>
      <c r="C887" s="5"/>
      <c r="D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spans="1:27" ht="16.149999999999999" customHeight="1" thickBot="1">
      <c r="A888" s="5"/>
      <c r="B888" s="5"/>
      <c r="C888" s="5"/>
      <c r="D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spans="1:27" ht="16.149999999999999" customHeight="1" thickBot="1">
      <c r="A889" s="5"/>
      <c r="B889" s="5"/>
      <c r="C889" s="5"/>
      <c r="D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spans="1:27" ht="16.149999999999999" customHeight="1" thickBot="1">
      <c r="A890" s="5"/>
      <c r="B890" s="5"/>
      <c r="C890" s="5"/>
      <c r="D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spans="1:27" ht="16.149999999999999" customHeight="1" thickBot="1">
      <c r="A891" s="5"/>
      <c r="B891" s="5"/>
      <c r="C891" s="5"/>
      <c r="D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spans="1:27" ht="16.149999999999999" customHeight="1" thickBot="1">
      <c r="A892" s="5"/>
      <c r="B892" s="5"/>
      <c r="C892" s="5"/>
      <c r="D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spans="1:27" ht="16.149999999999999" customHeight="1" thickBot="1">
      <c r="A893" s="5"/>
      <c r="B893" s="5"/>
      <c r="C893" s="5"/>
      <c r="D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spans="1:27" ht="16.149999999999999" customHeight="1" thickBot="1">
      <c r="A894" s="5"/>
      <c r="B894" s="5"/>
      <c r="C894" s="5"/>
      <c r="D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spans="1:27" ht="16.149999999999999" customHeight="1" thickBot="1">
      <c r="A895" s="5"/>
      <c r="B895" s="5"/>
      <c r="C895" s="5"/>
      <c r="D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spans="1:27" ht="16.149999999999999" customHeight="1" thickBot="1">
      <c r="A896" s="5"/>
      <c r="B896" s="5"/>
      <c r="C896" s="5"/>
      <c r="D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spans="1:27" ht="16.149999999999999" customHeight="1" thickBot="1">
      <c r="A897" s="5"/>
      <c r="B897" s="5"/>
      <c r="C897" s="5"/>
      <c r="D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spans="1:27" ht="16.149999999999999" customHeight="1" thickBot="1">
      <c r="A898" s="5"/>
      <c r="B898" s="5"/>
      <c r="C898" s="5"/>
      <c r="D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spans="1:27" ht="16.149999999999999" customHeight="1" thickBot="1">
      <c r="A899" s="5"/>
      <c r="B899" s="5"/>
      <c r="C899" s="5"/>
      <c r="D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spans="1:27" ht="16.149999999999999" customHeight="1" thickBot="1">
      <c r="A900" s="5"/>
      <c r="B900" s="5"/>
      <c r="C900" s="5"/>
      <c r="D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spans="1:27" ht="16.149999999999999" customHeight="1" thickBot="1">
      <c r="A901" s="5"/>
      <c r="B901" s="5"/>
      <c r="C901" s="5"/>
      <c r="D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spans="1:27" ht="16.149999999999999" customHeight="1" thickBot="1">
      <c r="A902" s="5"/>
      <c r="B902" s="5"/>
      <c r="C902" s="5"/>
      <c r="D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spans="1:27" ht="16.149999999999999" customHeight="1" thickBot="1">
      <c r="A903" s="5"/>
      <c r="B903" s="5"/>
      <c r="C903" s="5"/>
      <c r="D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spans="1:27" ht="16.149999999999999" customHeight="1" thickBot="1">
      <c r="A904" s="5"/>
      <c r="B904" s="5"/>
      <c r="C904" s="5"/>
      <c r="D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spans="1:27" ht="16.149999999999999" customHeight="1" thickBot="1">
      <c r="A905" s="5"/>
      <c r="B905" s="5"/>
      <c r="C905" s="5"/>
      <c r="D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spans="1:27" ht="16.149999999999999" customHeight="1" thickBot="1">
      <c r="A906" s="5"/>
      <c r="B906" s="5"/>
      <c r="C906" s="5"/>
      <c r="D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spans="1:27" ht="16.149999999999999" customHeight="1" thickBot="1">
      <c r="A907" s="5"/>
      <c r="B907" s="5"/>
      <c r="C907" s="5"/>
      <c r="D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spans="1:27" ht="16.149999999999999" customHeight="1" thickBot="1">
      <c r="A908" s="5"/>
      <c r="B908" s="5"/>
      <c r="C908" s="5"/>
      <c r="D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spans="1:27" ht="16.149999999999999" customHeight="1" thickBot="1">
      <c r="A909" s="5"/>
      <c r="B909" s="5"/>
      <c r="C909" s="5"/>
      <c r="D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spans="1:27" ht="16.149999999999999" customHeight="1" thickBot="1">
      <c r="A910" s="5"/>
      <c r="B910" s="5"/>
      <c r="C910" s="5"/>
      <c r="D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spans="1:27" ht="16.149999999999999" customHeight="1" thickBot="1">
      <c r="A911" s="5"/>
      <c r="B911" s="5"/>
      <c r="C911" s="5"/>
      <c r="D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spans="1:27" ht="16.149999999999999" customHeight="1" thickBot="1">
      <c r="A912" s="5"/>
      <c r="B912" s="5"/>
      <c r="C912" s="5"/>
      <c r="D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spans="1:27" ht="16.149999999999999" customHeight="1" thickBot="1">
      <c r="A913" s="5"/>
      <c r="B913" s="5"/>
      <c r="C913" s="5"/>
      <c r="D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spans="1:27" ht="16.149999999999999" customHeight="1" thickBot="1">
      <c r="A914" s="5"/>
      <c r="B914" s="5"/>
      <c r="C914" s="5"/>
      <c r="D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spans="1:27" ht="16.149999999999999" customHeight="1" thickBot="1">
      <c r="A915" s="5"/>
      <c r="B915" s="5"/>
      <c r="C915" s="5"/>
      <c r="D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spans="1:27" ht="16.149999999999999" customHeight="1" thickBot="1">
      <c r="A916" s="5"/>
      <c r="B916" s="5"/>
      <c r="C916" s="5"/>
      <c r="D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spans="1:27" ht="16.149999999999999" customHeight="1" thickBot="1">
      <c r="A917" s="5"/>
      <c r="B917" s="5"/>
      <c r="C917" s="5"/>
      <c r="D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spans="1:27" ht="16.149999999999999" customHeight="1" thickBot="1">
      <c r="A918" s="5"/>
      <c r="B918" s="5"/>
      <c r="C918" s="5"/>
      <c r="D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spans="1:27" ht="16.149999999999999" customHeight="1" thickBot="1">
      <c r="A919" s="5"/>
      <c r="B919" s="5"/>
      <c r="C919" s="5"/>
      <c r="D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spans="1:27" ht="16.149999999999999" customHeight="1" thickBot="1">
      <c r="A920" s="5"/>
      <c r="B920" s="5"/>
      <c r="C920" s="5"/>
      <c r="D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spans="1:27" ht="16.149999999999999" customHeight="1" thickBot="1">
      <c r="A921" s="5"/>
      <c r="B921" s="5"/>
      <c r="C921" s="5"/>
      <c r="D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spans="1:27" ht="16.149999999999999" customHeight="1" thickBot="1">
      <c r="A922" s="5"/>
      <c r="B922" s="5"/>
      <c r="C922" s="5"/>
      <c r="D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spans="1:27" ht="16.149999999999999" customHeight="1" thickBot="1">
      <c r="A923" s="5"/>
      <c r="B923" s="5"/>
      <c r="C923" s="5"/>
      <c r="D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spans="1:27" ht="16.149999999999999" customHeight="1" thickBot="1">
      <c r="A924" s="5"/>
      <c r="B924" s="5"/>
      <c r="C924" s="5"/>
      <c r="D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spans="1:27" ht="16.149999999999999" customHeight="1" thickBot="1">
      <c r="A925" s="5"/>
      <c r="B925" s="5"/>
      <c r="C925" s="5"/>
      <c r="D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spans="1:27" ht="16.149999999999999" customHeight="1" thickBot="1">
      <c r="A926" s="5"/>
      <c r="B926" s="5"/>
      <c r="C926" s="5"/>
      <c r="D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spans="1:27" ht="16.149999999999999" customHeight="1" thickBot="1">
      <c r="A927" s="5"/>
      <c r="B927" s="5"/>
      <c r="C927" s="5"/>
      <c r="D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spans="1:27" ht="16.149999999999999" customHeight="1" thickBot="1">
      <c r="A928" s="5"/>
      <c r="B928" s="5"/>
      <c r="C928" s="5"/>
      <c r="D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spans="1:27" ht="16.149999999999999" customHeight="1" thickBot="1">
      <c r="A929" s="5"/>
      <c r="B929" s="5"/>
      <c r="C929" s="5"/>
      <c r="D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spans="1:27" ht="16.149999999999999" customHeight="1" thickBot="1">
      <c r="A930" s="5"/>
      <c r="B930" s="5"/>
      <c r="C930" s="5"/>
      <c r="D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spans="1:27" ht="16.149999999999999" customHeight="1" thickBot="1">
      <c r="A931" s="5"/>
      <c r="B931" s="5"/>
      <c r="C931" s="5"/>
      <c r="D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spans="1:27" ht="16.149999999999999" customHeight="1" thickBot="1">
      <c r="A932" s="5"/>
      <c r="B932" s="5"/>
      <c r="C932" s="5"/>
      <c r="D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spans="1:27" ht="16.149999999999999" customHeight="1" thickBot="1">
      <c r="A933" s="5"/>
      <c r="B933" s="5"/>
      <c r="C933" s="5"/>
      <c r="D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spans="1:27" ht="16.149999999999999" customHeight="1" thickBot="1">
      <c r="A934" s="5"/>
      <c r="B934" s="5"/>
      <c r="C934" s="5"/>
      <c r="D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spans="1:27" ht="16.149999999999999" customHeight="1" thickBot="1">
      <c r="A935" s="5"/>
      <c r="B935" s="5"/>
      <c r="C935" s="5"/>
      <c r="D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spans="1:27" ht="16.149999999999999" customHeight="1" thickBot="1">
      <c r="A936" s="5"/>
      <c r="B936" s="5"/>
      <c r="C936" s="5"/>
      <c r="D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spans="1:27" ht="16.149999999999999" customHeight="1" thickBot="1">
      <c r="A937" s="5"/>
      <c r="B937" s="5"/>
      <c r="C937" s="5"/>
      <c r="D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spans="1:27" ht="16.149999999999999" customHeight="1" thickBot="1">
      <c r="A938" s="5"/>
      <c r="B938" s="5"/>
      <c r="C938" s="5"/>
      <c r="D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spans="1:27" ht="16.149999999999999" customHeight="1" thickBot="1">
      <c r="A939" s="5"/>
      <c r="B939" s="5"/>
      <c r="C939" s="5"/>
      <c r="D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spans="1:27" ht="16.149999999999999" customHeight="1" thickBot="1">
      <c r="A940" s="5"/>
      <c r="B940" s="5"/>
      <c r="C940" s="5"/>
      <c r="D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spans="1:27" ht="16.149999999999999" customHeight="1" thickBot="1">
      <c r="A941" s="5"/>
      <c r="B941" s="5"/>
      <c r="C941" s="5"/>
      <c r="D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spans="1:27" ht="16.149999999999999" customHeight="1" thickBot="1">
      <c r="A942" s="5"/>
      <c r="B942" s="5"/>
      <c r="C942" s="5"/>
      <c r="D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spans="1:27" ht="16.149999999999999" customHeight="1" thickBot="1">
      <c r="A943" s="5"/>
      <c r="B943" s="5"/>
      <c r="C943" s="5"/>
      <c r="D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spans="1:27" ht="16.149999999999999" customHeight="1" thickBot="1">
      <c r="A944" s="5"/>
      <c r="B944" s="5"/>
      <c r="C944" s="5"/>
      <c r="D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spans="1:27" ht="16.149999999999999" customHeight="1" thickBot="1">
      <c r="A945" s="5"/>
      <c r="B945" s="5"/>
      <c r="C945" s="5"/>
      <c r="D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spans="1:27" ht="16.149999999999999" customHeight="1" thickBot="1">
      <c r="A946" s="5"/>
      <c r="B946" s="5"/>
      <c r="C946" s="5"/>
      <c r="D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spans="1:27" ht="16.149999999999999" customHeight="1" thickBot="1">
      <c r="A947" s="5"/>
      <c r="B947" s="5"/>
      <c r="C947" s="5"/>
      <c r="D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spans="1:27" ht="16.149999999999999" customHeight="1" thickBot="1">
      <c r="A948" s="5"/>
      <c r="B948" s="5"/>
      <c r="C948" s="5"/>
      <c r="D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spans="1:27" ht="16.149999999999999" customHeight="1" thickBot="1">
      <c r="A949" s="5"/>
      <c r="B949" s="5"/>
      <c r="C949" s="5"/>
      <c r="D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spans="1:27" ht="16.149999999999999" customHeight="1" thickBot="1">
      <c r="A950" s="5"/>
      <c r="B950" s="5"/>
      <c r="C950" s="5"/>
      <c r="D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spans="1:27" ht="16.149999999999999" customHeight="1" thickBot="1">
      <c r="A951" s="5"/>
      <c r="B951" s="5"/>
      <c r="C951" s="5"/>
      <c r="D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spans="1:27" ht="16.149999999999999" customHeight="1" thickBot="1">
      <c r="A952" s="5"/>
      <c r="B952" s="5"/>
      <c r="C952" s="5"/>
      <c r="D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spans="1:27" ht="16.149999999999999" customHeight="1" thickBot="1">
      <c r="A953" s="5"/>
      <c r="B953" s="5"/>
      <c r="C953" s="5"/>
      <c r="D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spans="1:27" ht="16.149999999999999" customHeight="1" thickBot="1">
      <c r="A954" s="5"/>
      <c r="B954" s="5"/>
      <c r="C954" s="5"/>
      <c r="D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spans="1:27" ht="16.149999999999999" customHeight="1" thickBot="1">
      <c r="A955" s="5"/>
      <c r="B955" s="5"/>
      <c r="C955" s="5"/>
      <c r="D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spans="1:27" ht="16.149999999999999" customHeight="1" thickBot="1">
      <c r="A956" s="5"/>
      <c r="B956" s="5"/>
      <c r="C956" s="5"/>
      <c r="D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spans="1:27" ht="16.149999999999999" customHeight="1" thickBot="1">
      <c r="A957" s="5"/>
      <c r="B957" s="5"/>
      <c r="C957" s="5"/>
      <c r="D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spans="1:27" ht="16.149999999999999" customHeight="1" thickBot="1">
      <c r="A958" s="5"/>
      <c r="B958" s="5"/>
      <c r="C958" s="5"/>
      <c r="D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spans="1:27" ht="16.149999999999999" customHeight="1" thickBot="1">
      <c r="A959" s="5"/>
      <c r="B959" s="5"/>
      <c r="C959" s="5"/>
      <c r="D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spans="1:27" ht="16.149999999999999" customHeight="1" thickBot="1">
      <c r="A960" s="5"/>
      <c r="B960" s="5"/>
      <c r="C960" s="5"/>
      <c r="D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spans="1:27" ht="16.149999999999999" customHeight="1" thickBot="1">
      <c r="A961" s="5"/>
      <c r="B961" s="5"/>
      <c r="C961" s="5"/>
      <c r="D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spans="1:27" ht="16.149999999999999" customHeight="1" thickBot="1">
      <c r="A962" s="5"/>
      <c r="B962" s="5"/>
      <c r="C962" s="5"/>
      <c r="D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spans="1:27" ht="16.149999999999999" customHeight="1" thickBot="1">
      <c r="A963" s="5"/>
      <c r="B963" s="5"/>
      <c r="C963" s="5"/>
      <c r="D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spans="1:27" ht="16.149999999999999" customHeight="1" thickBot="1">
      <c r="A964" s="5"/>
      <c r="B964" s="5"/>
      <c r="C964" s="5"/>
      <c r="D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spans="1:27" ht="16.149999999999999" customHeight="1" thickBot="1">
      <c r="A965" s="5"/>
      <c r="B965" s="5"/>
      <c r="C965" s="5"/>
      <c r="D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spans="1:27" ht="16.149999999999999" customHeight="1" thickBot="1">
      <c r="A966" s="5"/>
      <c r="B966" s="5"/>
      <c r="C966" s="5"/>
      <c r="D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spans="1:27" ht="16.149999999999999" customHeight="1" thickBot="1">
      <c r="A967" s="5"/>
      <c r="B967" s="5"/>
      <c r="C967" s="5"/>
      <c r="D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spans="1:27" ht="16.149999999999999" customHeight="1" thickBot="1">
      <c r="A968" s="5"/>
      <c r="B968" s="5"/>
      <c r="C968" s="5"/>
      <c r="D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spans="1:27" ht="16.149999999999999" customHeight="1" thickBot="1">
      <c r="A969" s="5"/>
      <c r="B969" s="5"/>
      <c r="C969" s="5"/>
      <c r="D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spans="1:27" ht="16.149999999999999" customHeight="1" thickBot="1">
      <c r="A970" s="5"/>
      <c r="B970" s="5"/>
      <c r="C970" s="5"/>
      <c r="D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spans="1:27" ht="16.149999999999999" customHeight="1" thickBot="1">
      <c r="A971" s="5"/>
      <c r="B971" s="5"/>
      <c r="C971" s="5"/>
      <c r="D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spans="1:27" ht="16.149999999999999" customHeight="1" thickBot="1">
      <c r="A972" s="5"/>
      <c r="B972" s="5"/>
      <c r="C972" s="5"/>
      <c r="D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spans="1:27" ht="16.149999999999999" customHeight="1" thickBot="1">
      <c r="A973" s="5"/>
      <c r="B973" s="5"/>
      <c r="C973" s="5"/>
      <c r="D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spans="1:27" ht="16.149999999999999" customHeight="1" thickBot="1">
      <c r="A974" s="5"/>
      <c r="B974" s="5"/>
      <c r="C974" s="5"/>
      <c r="D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spans="1:27" ht="16.149999999999999" customHeight="1" thickBot="1">
      <c r="A975" s="5"/>
      <c r="B975" s="5"/>
      <c r="C975" s="5"/>
      <c r="D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spans="1:27" ht="16.149999999999999" customHeight="1" thickBot="1">
      <c r="A976" s="5"/>
      <c r="B976" s="5"/>
      <c r="C976" s="5"/>
      <c r="D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spans="1:27" ht="16.149999999999999" customHeight="1" thickBot="1">
      <c r="A977" s="5"/>
      <c r="B977" s="5"/>
      <c r="C977" s="5"/>
      <c r="D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spans="1:27" ht="16.149999999999999" customHeight="1" thickBot="1">
      <c r="A978" s="5"/>
      <c r="B978" s="5"/>
      <c r="C978" s="5"/>
      <c r="D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spans="1:27" ht="16.149999999999999" customHeight="1" thickBot="1">
      <c r="A979" s="5"/>
      <c r="B979" s="5"/>
      <c r="C979" s="5"/>
      <c r="D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spans="1:27" ht="16.149999999999999" customHeight="1" thickBot="1">
      <c r="A980" s="5"/>
      <c r="B980" s="5"/>
      <c r="C980" s="5"/>
      <c r="D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spans="1:27" ht="16.149999999999999" customHeight="1" thickBot="1">
      <c r="A981" s="5"/>
      <c r="B981" s="5"/>
      <c r="C981" s="5"/>
      <c r="D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spans="1:27" ht="16.149999999999999" customHeight="1" thickBot="1">
      <c r="A982" s="5"/>
      <c r="B982" s="5"/>
      <c r="C982" s="5"/>
      <c r="D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spans="1:27" ht="16.149999999999999" customHeight="1" thickBot="1">
      <c r="A983" s="5"/>
      <c r="B983" s="5"/>
      <c r="C983" s="5"/>
      <c r="D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spans="1:27" ht="16.149999999999999" customHeight="1" thickBot="1">
      <c r="A984" s="5"/>
      <c r="B984" s="5"/>
      <c r="C984" s="5"/>
      <c r="D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spans="1:27" ht="16.149999999999999" customHeight="1" thickBot="1">
      <c r="A985" s="5"/>
      <c r="B985" s="5"/>
      <c r="C985" s="5"/>
      <c r="D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spans="1:27" ht="16.149999999999999" customHeight="1" thickBot="1">
      <c r="A986" s="5"/>
      <c r="B986" s="5"/>
      <c r="C986" s="5"/>
      <c r="D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spans="1:27" ht="16.149999999999999" customHeight="1" thickBot="1">
      <c r="A987" s="5"/>
      <c r="B987" s="5"/>
      <c r="C987" s="5"/>
      <c r="D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spans="1:27" ht="16.149999999999999" customHeight="1" thickBot="1">
      <c r="A988" s="5"/>
      <c r="B988" s="5"/>
      <c r="C988" s="5"/>
      <c r="D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spans="1:27" ht="16.149999999999999" customHeight="1" thickBot="1">
      <c r="A989" s="5"/>
      <c r="B989" s="5"/>
      <c r="C989" s="5"/>
      <c r="D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spans="1:27" ht="16.149999999999999" customHeight="1" thickBot="1">
      <c r="A990" s="5"/>
      <c r="B990" s="5"/>
      <c r="C990" s="5"/>
      <c r="D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spans="1:27" ht="16.149999999999999" customHeight="1" thickBot="1">
      <c r="A991" s="5"/>
      <c r="B991" s="5"/>
      <c r="C991" s="5"/>
      <c r="D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</sheetData>
  <mergeCells count="7">
    <mergeCell ref="G10:J10"/>
    <mergeCell ref="A1:B1"/>
    <mergeCell ref="A2:B2"/>
    <mergeCell ref="A3:B3"/>
    <mergeCell ref="A5:B5"/>
    <mergeCell ref="G4:L4"/>
    <mergeCell ref="G8:J8"/>
  </mergeCells>
  <conditionalFormatting sqref="E6">
    <cfRule type="cellIs" dxfId="1" priority="2" operator="equal">
      <formula>M</formula>
    </cfRule>
  </conditionalFormatting>
  <conditionalFormatting sqref="D6:D26">
    <cfRule type="cellIs" dxfId="0" priority="1" operator="equal">
      <formula>"M"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0"/>
  <sheetViews>
    <sheetView workbookViewId="0">
      <selection activeCell="B6" sqref="B6:B26"/>
    </sheetView>
  </sheetViews>
  <sheetFormatPr defaultColWidth="14.42578125" defaultRowHeight="12.75"/>
  <cols>
    <col min="2" max="2" width="28" customWidth="1"/>
    <col min="3" max="3" width="14.7109375" customWidth="1"/>
  </cols>
  <sheetData>
    <row r="1" spans="1:26" ht="14.25">
      <c r="A1" s="477" t="s">
        <v>118</v>
      </c>
      <c r="B1" s="478"/>
      <c r="C1" s="478"/>
      <c r="D1" s="478"/>
      <c r="E1" s="478"/>
      <c r="F1" s="478"/>
      <c r="G1" s="478"/>
      <c r="H1" s="478"/>
      <c r="I1" s="478"/>
      <c r="J1" s="479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</row>
    <row r="2" spans="1:26" ht="14.25">
      <c r="A2" s="480" t="s">
        <v>119</v>
      </c>
      <c r="B2" s="481"/>
      <c r="C2" s="481"/>
      <c r="D2" s="481"/>
      <c r="E2" s="481"/>
      <c r="F2" s="481"/>
      <c r="G2" s="481"/>
      <c r="H2" s="481"/>
      <c r="I2" s="481"/>
      <c r="J2" s="482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</row>
    <row r="3" spans="1:26" ht="14.25">
      <c r="A3" s="483" t="s">
        <v>120</v>
      </c>
      <c r="B3" s="484"/>
      <c r="C3" s="484"/>
      <c r="D3" s="484"/>
      <c r="E3" s="484"/>
      <c r="F3" s="484"/>
      <c r="G3" s="484"/>
      <c r="H3" s="484"/>
      <c r="I3" s="484"/>
      <c r="J3" s="48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</row>
    <row r="4" spans="1:26" ht="14.25">
      <c r="A4" s="15" t="s">
        <v>121</v>
      </c>
      <c r="B4" s="15" t="s">
        <v>122</v>
      </c>
      <c r="C4" s="15" t="s">
        <v>123</v>
      </c>
      <c r="D4" s="15" t="s">
        <v>124</v>
      </c>
      <c r="E4" s="15" t="s">
        <v>125</v>
      </c>
      <c r="F4" s="15" t="s">
        <v>126</v>
      </c>
      <c r="G4" s="15" t="s">
        <v>127</v>
      </c>
      <c r="H4" s="15" t="s">
        <v>128</v>
      </c>
      <c r="I4" s="15" t="s">
        <v>129</v>
      </c>
      <c r="J4" s="15" t="s">
        <v>130</v>
      </c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</row>
    <row r="5" spans="1:26" ht="14.25">
      <c r="A5" s="15"/>
      <c r="B5" s="15"/>
      <c r="C5" s="15">
        <v>20</v>
      </c>
      <c r="D5" s="15">
        <v>20</v>
      </c>
      <c r="E5" s="15">
        <v>20</v>
      </c>
      <c r="F5" s="15">
        <v>20</v>
      </c>
      <c r="G5" s="15">
        <v>20</v>
      </c>
      <c r="H5" s="15">
        <f>SUM(C5:G5)</f>
        <v>100</v>
      </c>
      <c r="I5" s="66">
        <f>H5*100/100</f>
        <v>100</v>
      </c>
      <c r="J5" s="1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</row>
    <row r="6" spans="1:26" ht="15">
      <c r="A6" s="15">
        <v>1</v>
      </c>
      <c r="B6" s="26" t="s">
        <v>13</v>
      </c>
      <c r="C6" s="15">
        <v>11.5</v>
      </c>
      <c r="D6" s="15">
        <v>16.5</v>
      </c>
      <c r="E6" s="15">
        <v>9</v>
      </c>
      <c r="F6" s="15">
        <v>14.5</v>
      </c>
      <c r="G6" s="15">
        <v>17.5</v>
      </c>
      <c r="H6" s="15">
        <f t="shared" ref="H6:H26" si="0">SUM(C6:G6)</f>
        <v>69</v>
      </c>
      <c r="I6" s="66">
        <f t="shared" ref="I6:I26" si="1">H6*100/100</f>
        <v>69</v>
      </c>
      <c r="J6" s="67" t="str">
        <f>IF(I6&gt;=91,"A1",IF(I6&gt;=81,"A2",IF(I6&gt;=71,"B1",IF(I6&gt;=61,"B2",IF(I6&gt;=51,"C1",IF(I6&gt;=41,"C2",IF(I6&gt;=33,"D","E")))))))</f>
        <v>B2</v>
      </c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</row>
    <row r="7" spans="1:26" ht="15">
      <c r="A7" s="15">
        <v>2</v>
      </c>
      <c r="B7" s="27" t="s">
        <v>19</v>
      </c>
      <c r="C7" s="15">
        <v>12.5</v>
      </c>
      <c r="D7" s="15">
        <v>13</v>
      </c>
      <c r="E7" s="15">
        <v>16</v>
      </c>
      <c r="F7" s="15">
        <v>18</v>
      </c>
      <c r="G7" s="15">
        <v>19</v>
      </c>
      <c r="H7" s="15">
        <f t="shared" si="0"/>
        <v>78.5</v>
      </c>
      <c r="I7" s="66">
        <f t="shared" si="1"/>
        <v>78.5</v>
      </c>
      <c r="J7" s="67" t="str">
        <f t="shared" ref="J7:J11" si="2">IF(I7&gt;=91,"A1",IF(I7&gt;=81,"A2",IF(I7&gt;=71,"B1",IF(I7&gt;=61,"B2",IF(I7&gt;=51,"C1",IF(I7&gt;=41,"C2",IF(I7&gt;=33,"D","E")))))))</f>
        <v>B1</v>
      </c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</row>
    <row r="8" spans="1:26" ht="15">
      <c r="A8" s="15">
        <v>3</v>
      </c>
      <c r="B8" s="28" t="s">
        <v>24</v>
      </c>
      <c r="C8" s="15">
        <v>16</v>
      </c>
      <c r="D8" s="15">
        <v>13.5</v>
      </c>
      <c r="E8" s="15">
        <v>14</v>
      </c>
      <c r="F8" s="15">
        <v>19.5</v>
      </c>
      <c r="G8" s="15">
        <v>15</v>
      </c>
      <c r="H8" s="15">
        <f t="shared" si="0"/>
        <v>78</v>
      </c>
      <c r="I8" s="66">
        <f t="shared" si="1"/>
        <v>78</v>
      </c>
      <c r="J8" s="67" t="str">
        <f t="shared" si="2"/>
        <v>B1</v>
      </c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</row>
    <row r="9" spans="1:26" ht="15">
      <c r="A9" s="15">
        <v>4</v>
      </c>
      <c r="B9" s="27" t="s">
        <v>28</v>
      </c>
      <c r="C9" s="15">
        <v>19.5</v>
      </c>
      <c r="D9" s="15">
        <v>20</v>
      </c>
      <c r="E9" s="15">
        <v>15.5</v>
      </c>
      <c r="F9" s="15">
        <v>17.5</v>
      </c>
      <c r="G9" s="15">
        <v>18</v>
      </c>
      <c r="H9" s="15">
        <f t="shared" si="0"/>
        <v>90.5</v>
      </c>
      <c r="I9" s="66">
        <f t="shared" si="1"/>
        <v>90.5</v>
      </c>
      <c r="J9" s="67" t="str">
        <f t="shared" si="2"/>
        <v>A2</v>
      </c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</row>
    <row r="10" spans="1:26" ht="15">
      <c r="A10" s="15">
        <v>5</v>
      </c>
      <c r="B10" s="27" t="s">
        <v>33</v>
      </c>
      <c r="C10" s="15">
        <v>17</v>
      </c>
      <c r="D10" s="15">
        <v>19.5</v>
      </c>
      <c r="E10" s="15">
        <v>12</v>
      </c>
      <c r="F10" s="15">
        <v>11.5</v>
      </c>
      <c r="G10" s="15">
        <v>16.5</v>
      </c>
      <c r="H10" s="15">
        <f t="shared" si="0"/>
        <v>76.5</v>
      </c>
      <c r="I10" s="66">
        <f t="shared" si="1"/>
        <v>76.5</v>
      </c>
      <c r="J10" s="67" t="str">
        <f t="shared" si="2"/>
        <v>B1</v>
      </c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</row>
    <row r="11" spans="1:26" ht="15">
      <c r="A11" s="15">
        <v>6</v>
      </c>
      <c r="B11" s="27" t="s">
        <v>38</v>
      </c>
      <c r="C11" s="15">
        <v>0</v>
      </c>
      <c r="D11" s="15">
        <v>4</v>
      </c>
      <c r="E11" s="15">
        <v>0</v>
      </c>
      <c r="F11" s="15">
        <v>7</v>
      </c>
      <c r="G11" s="20">
        <v>0.5</v>
      </c>
      <c r="H11" s="15">
        <f t="shared" si="0"/>
        <v>11.5</v>
      </c>
      <c r="I11" s="66">
        <f t="shared" si="1"/>
        <v>11.5</v>
      </c>
      <c r="J11" s="67" t="str">
        <f t="shared" si="2"/>
        <v>E</v>
      </c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</row>
    <row r="12" spans="1:26" ht="15">
      <c r="A12" s="15">
        <v>7</v>
      </c>
      <c r="B12" s="27" t="s">
        <v>44</v>
      </c>
      <c r="C12" s="15">
        <v>17</v>
      </c>
      <c r="D12" s="15">
        <v>15.5</v>
      </c>
      <c r="E12" s="15">
        <v>16.5</v>
      </c>
      <c r="F12" s="15">
        <v>12.5</v>
      </c>
      <c r="G12" s="15">
        <v>16.5</v>
      </c>
      <c r="H12" s="15">
        <f t="shared" si="0"/>
        <v>78</v>
      </c>
      <c r="I12" s="66">
        <f t="shared" si="1"/>
        <v>78</v>
      </c>
      <c r="J12" s="67" t="str">
        <f t="shared" ref="J12:J26" si="3">IF(I12&gt;=91,"A1",IF(I12&gt;=81,"A2",IF(I12&gt;=71,"B1",IF(I12&gt;=61,"B2",IF(I12&gt;=51,"C1",IF(I12&gt;=41,"C2",IF(I12&gt;=33,"D","E")))))))</f>
        <v>B1</v>
      </c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</row>
    <row r="13" spans="1:26" ht="15">
      <c r="A13" s="15">
        <v>8</v>
      </c>
      <c r="B13" s="27" t="s">
        <v>50</v>
      </c>
      <c r="C13" s="15">
        <v>14</v>
      </c>
      <c r="D13" s="15">
        <v>18.5</v>
      </c>
      <c r="E13" s="15">
        <v>17</v>
      </c>
      <c r="F13" s="15">
        <v>9.5</v>
      </c>
      <c r="G13" s="15">
        <v>12</v>
      </c>
      <c r="H13" s="15">
        <f t="shared" si="0"/>
        <v>71</v>
      </c>
      <c r="I13" s="66">
        <f t="shared" si="1"/>
        <v>71</v>
      </c>
      <c r="J13" s="67" t="str">
        <f t="shared" si="3"/>
        <v>B1</v>
      </c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</row>
    <row r="14" spans="1:26" ht="15">
      <c r="A14" s="15">
        <v>9</v>
      </c>
      <c r="B14" s="27" t="s">
        <v>55</v>
      </c>
      <c r="C14" s="15">
        <v>16.5</v>
      </c>
      <c r="D14" s="15">
        <v>19</v>
      </c>
      <c r="E14" s="15">
        <v>17</v>
      </c>
      <c r="F14" s="15">
        <v>17.5</v>
      </c>
      <c r="G14" s="15">
        <v>17</v>
      </c>
      <c r="H14" s="15">
        <f t="shared" si="0"/>
        <v>87</v>
      </c>
      <c r="I14" s="66">
        <f t="shared" si="1"/>
        <v>87</v>
      </c>
      <c r="J14" s="67" t="str">
        <f t="shared" si="3"/>
        <v>A2</v>
      </c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</row>
    <row r="15" spans="1:26" ht="15">
      <c r="A15" s="15">
        <v>10</v>
      </c>
      <c r="B15" s="28" t="s">
        <v>61</v>
      </c>
      <c r="C15" s="15">
        <v>18</v>
      </c>
      <c r="D15" s="15">
        <v>20</v>
      </c>
      <c r="E15" s="15">
        <v>13</v>
      </c>
      <c r="F15" s="15">
        <v>16</v>
      </c>
      <c r="G15" s="15">
        <v>16</v>
      </c>
      <c r="H15" s="15">
        <f t="shared" si="0"/>
        <v>83</v>
      </c>
      <c r="I15" s="66">
        <f t="shared" si="1"/>
        <v>83</v>
      </c>
      <c r="J15" s="67" t="str">
        <f t="shared" si="3"/>
        <v>A2</v>
      </c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</row>
    <row r="16" spans="1:26" ht="15">
      <c r="A16" s="15">
        <v>11</v>
      </c>
      <c r="B16" s="27" t="s">
        <v>65</v>
      </c>
      <c r="C16" s="15">
        <v>18.5</v>
      </c>
      <c r="D16" s="15">
        <v>20</v>
      </c>
      <c r="E16" s="15">
        <v>18</v>
      </c>
      <c r="F16" s="15">
        <v>19.5</v>
      </c>
      <c r="G16" s="15">
        <v>19.5</v>
      </c>
      <c r="H16" s="15">
        <f t="shared" si="0"/>
        <v>95.5</v>
      </c>
      <c r="I16" s="66">
        <f t="shared" si="1"/>
        <v>95.5</v>
      </c>
      <c r="J16" s="67" t="str">
        <f t="shared" si="3"/>
        <v>A1</v>
      </c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</row>
    <row r="17" spans="1:26" ht="15">
      <c r="A17" s="15">
        <v>12</v>
      </c>
      <c r="B17" s="27" t="s">
        <v>70</v>
      </c>
      <c r="C17" s="15">
        <v>18</v>
      </c>
      <c r="D17" s="15">
        <v>17</v>
      </c>
      <c r="E17" s="15">
        <v>15.5</v>
      </c>
      <c r="F17" s="15">
        <v>19</v>
      </c>
      <c r="G17" s="15">
        <v>18.5</v>
      </c>
      <c r="H17" s="15">
        <f t="shared" si="0"/>
        <v>88</v>
      </c>
      <c r="I17" s="66">
        <f t="shared" si="1"/>
        <v>88</v>
      </c>
      <c r="J17" s="67" t="str">
        <f t="shared" si="3"/>
        <v>A2</v>
      </c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</row>
    <row r="18" spans="1:26" ht="15">
      <c r="A18" s="15">
        <v>13</v>
      </c>
      <c r="B18" s="27" t="s">
        <v>75</v>
      </c>
      <c r="C18" s="15">
        <v>19</v>
      </c>
      <c r="D18" s="15">
        <v>20</v>
      </c>
      <c r="E18" s="15">
        <v>17</v>
      </c>
      <c r="F18" s="15">
        <v>19.5</v>
      </c>
      <c r="G18" s="15">
        <v>18</v>
      </c>
      <c r="H18" s="15">
        <f t="shared" si="0"/>
        <v>93.5</v>
      </c>
      <c r="I18" s="66">
        <f t="shared" si="1"/>
        <v>93.5</v>
      </c>
      <c r="J18" s="67" t="str">
        <f t="shared" si="3"/>
        <v>A1</v>
      </c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</row>
    <row r="19" spans="1:26" ht="15">
      <c r="A19" s="15">
        <v>14</v>
      </c>
      <c r="B19" s="30" t="s">
        <v>81</v>
      </c>
      <c r="C19" s="15">
        <v>17.5</v>
      </c>
      <c r="D19" s="15">
        <v>18.5</v>
      </c>
      <c r="E19" s="15">
        <v>14.5</v>
      </c>
      <c r="F19" s="15">
        <v>18.5</v>
      </c>
      <c r="G19" s="15">
        <v>17</v>
      </c>
      <c r="H19" s="15">
        <f t="shared" si="0"/>
        <v>86</v>
      </c>
      <c r="I19" s="66">
        <f t="shared" si="1"/>
        <v>86</v>
      </c>
      <c r="J19" s="67" t="str">
        <f t="shared" si="3"/>
        <v>A2</v>
      </c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</row>
    <row r="20" spans="1:26" ht="15">
      <c r="A20" s="15">
        <v>15</v>
      </c>
      <c r="B20" s="31" t="s">
        <v>131</v>
      </c>
      <c r="C20" s="20">
        <v>18</v>
      </c>
      <c r="D20" s="15">
        <v>19.5</v>
      </c>
      <c r="E20" s="15">
        <v>18</v>
      </c>
      <c r="F20" s="15">
        <v>19.5</v>
      </c>
      <c r="G20" s="15">
        <v>19</v>
      </c>
      <c r="H20" s="15">
        <f t="shared" si="0"/>
        <v>94</v>
      </c>
      <c r="I20" s="66">
        <f t="shared" si="1"/>
        <v>94</v>
      </c>
      <c r="J20" s="67" t="str">
        <f t="shared" si="3"/>
        <v>A1</v>
      </c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</row>
    <row r="21" spans="1:26" ht="15">
      <c r="A21" s="15">
        <v>16</v>
      </c>
      <c r="B21" s="28" t="s">
        <v>90</v>
      </c>
      <c r="C21" s="15">
        <v>18.5</v>
      </c>
      <c r="D21" s="15">
        <v>16.5</v>
      </c>
      <c r="E21" s="15">
        <v>16.5</v>
      </c>
      <c r="F21" s="15">
        <v>14.5</v>
      </c>
      <c r="G21" s="15">
        <v>16</v>
      </c>
      <c r="H21" s="15">
        <f t="shared" si="0"/>
        <v>82</v>
      </c>
      <c r="I21" s="66">
        <f t="shared" si="1"/>
        <v>82</v>
      </c>
      <c r="J21" s="67" t="str">
        <f t="shared" si="3"/>
        <v>A2</v>
      </c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</row>
    <row r="22" spans="1:26" ht="15">
      <c r="A22" s="15">
        <v>17</v>
      </c>
      <c r="B22" s="27" t="s">
        <v>94</v>
      </c>
      <c r="C22" s="15">
        <v>20</v>
      </c>
      <c r="D22" s="15">
        <v>20</v>
      </c>
      <c r="E22" s="15">
        <v>20</v>
      </c>
      <c r="F22" s="15">
        <v>20</v>
      </c>
      <c r="G22" s="15">
        <v>20</v>
      </c>
      <c r="H22" s="15">
        <f t="shared" si="0"/>
        <v>100</v>
      </c>
      <c r="I22" s="66">
        <f t="shared" si="1"/>
        <v>100</v>
      </c>
      <c r="J22" s="67" t="str">
        <f t="shared" si="3"/>
        <v>A1</v>
      </c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</row>
    <row r="23" spans="1:26" ht="15">
      <c r="A23" s="15">
        <v>18</v>
      </c>
      <c r="B23" s="30" t="s">
        <v>99</v>
      </c>
      <c r="C23" s="15">
        <v>18.5</v>
      </c>
      <c r="D23" s="15">
        <v>16</v>
      </c>
      <c r="E23" s="15">
        <v>17</v>
      </c>
      <c r="F23" s="15">
        <v>10</v>
      </c>
      <c r="G23" s="15">
        <v>18</v>
      </c>
      <c r="H23" s="15">
        <f t="shared" si="0"/>
        <v>79.5</v>
      </c>
      <c r="I23" s="66">
        <f t="shared" si="1"/>
        <v>79.5</v>
      </c>
      <c r="J23" s="67" t="str">
        <f t="shared" si="3"/>
        <v>B1</v>
      </c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</row>
    <row r="24" spans="1:26" ht="15">
      <c r="A24" s="15">
        <v>19</v>
      </c>
      <c r="B24" s="30" t="s">
        <v>104</v>
      </c>
      <c r="C24" s="15">
        <v>15</v>
      </c>
      <c r="D24" s="15">
        <v>15.5</v>
      </c>
      <c r="E24" s="15">
        <v>12</v>
      </c>
      <c r="F24" s="15">
        <v>18.5</v>
      </c>
      <c r="G24" s="15">
        <v>8</v>
      </c>
      <c r="H24" s="15">
        <f t="shared" si="0"/>
        <v>69</v>
      </c>
      <c r="I24" s="66">
        <f t="shared" si="1"/>
        <v>69</v>
      </c>
      <c r="J24" s="67" t="str">
        <f t="shared" si="3"/>
        <v>B2</v>
      </c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</row>
    <row r="25" spans="1:26" ht="15">
      <c r="A25" s="15">
        <v>20</v>
      </c>
      <c r="B25" s="32" t="s">
        <v>109</v>
      </c>
      <c r="C25" s="15">
        <v>19.5</v>
      </c>
      <c r="D25" s="15">
        <v>20</v>
      </c>
      <c r="E25" s="15">
        <v>20</v>
      </c>
      <c r="F25" s="15">
        <v>20</v>
      </c>
      <c r="G25" s="15">
        <v>20</v>
      </c>
      <c r="H25" s="15">
        <f t="shared" si="0"/>
        <v>99.5</v>
      </c>
      <c r="I25" s="66">
        <f t="shared" si="1"/>
        <v>99.5</v>
      </c>
      <c r="J25" s="67" t="str">
        <f t="shared" si="3"/>
        <v>A1</v>
      </c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</row>
    <row r="26" spans="1:26" ht="15">
      <c r="A26" s="15">
        <v>21</v>
      </c>
      <c r="B26" s="28" t="s">
        <v>113</v>
      </c>
      <c r="C26" s="15">
        <v>15</v>
      </c>
      <c r="D26" s="15">
        <v>15</v>
      </c>
      <c r="E26" s="15">
        <v>13</v>
      </c>
      <c r="F26" s="15">
        <v>19</v>
      </c>
      <c r="G26" s="15">
        <v>13.5</v>
      </c>
      <c r="H26" s="15">
        <f t="shared" si="0"/>
        <v>75.5</v>
      </c>
      <c r="I26" s="66">
        <f t="shared" si="1"/>
        <v>75.5</v>
      </c>
      <c r="J26" s="67" t="str">
        <f t="shared" si="3"/>
        <v>B1</v>
      </c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</row>
    <row r="27" spans="1:26" ht="14.25">
      <c r="A27" s="64"/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</row>
    <row r="28" spans="1:26" ht="14.25">
      <c r="A28" s="64"/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</row>
    <row r="29" spans="1:26" ht="14.25">
      <c r="A29" s="64"/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</row>
    <row r="30" spans="1:26" ht="14.25">
      <c r="A30" s="64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</row>
    <row r="31" spans="1:26" ht="14.25">
      <c r="A31" s="64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</row>
    <row r="32" spans="1:26" ht="14.25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</row>
    <row r="33" spans="1:26" ht="14.25">
      <c r="A33" s="64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</row>
    <row r="34" spans="1:26" ht="14.25">
      <c r="A34" s="64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</row>
    <row r="35" spans="1:26" ht="14.25">
      <c r="A35" s="64"/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</row>
    <row r="36" spans="1:26" ht="14.25">
      <c r="A36" s="64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</row>
    <row r="37" spans="1:26" ht="14.25">
      <c r="A37" s="64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</row>
    <row r="38" spans="1:26" ht="14.25">
      <c r="A38" s="64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</row>
    <row r="39" spans="1:26" ht="14.25">
      <c r="A39" s="64"/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</row>
    <row r="40" spans="1:26" ht="14.25">
      <c r="A40" s="64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</row>
    <row r="41" spans="1:26" ht="14.25">
      <c r="A41" s="64"/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</row>
    <row r="42" spans="1:26" ht="14.25">
      <c r="A42" s="64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</row>
    <row r="43" spans="1:26" ht="14.25">
      <c r="A43" s="64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</row>
    <row r="44" spans="1:26" ht="14.25">
      <c r="A44" s="64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</row>
    <row r="45" spans="1:26" ht="14.25">
      <c r="A45" s="64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</row>
    <row r="46" spans="1:26" ht="14.25">
      <c r="A46" s="64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</row>
    <row r="47" spans="1:26" ht="14.25">
      <c r="A47" s="64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</row>
    <row r="48" spans="1:26" ht="14.25">
      <c r="A48" s="64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</row>
    <row r="49" spans="1:26" ht="14.25">
      <c r="A49" s="64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</row>
    <row r="50" spans="1:26" ht="14.25">
      <c r="A50" s="64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</row>
    <row r="51" spans="1:26" ht="14.25">
      <c r="A51" s="6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</row>
    <row r="52" spans="1:26" ht="14.25">
      <c r="A52" s="64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</row>
    <row r="53" spans="1:26" ht="14.25">
      <c r="A53" s="64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</row>
    <row r="54" spans="1:26" ht="14.25">
      <c r="A54" s="64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</row>
    <row r="55" spans="1:26" ht="14.25">
      <c r="A55" s="64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</row>
    <row r="56" spans="1:26" ht="14.25">
      <c r="A56" s="64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</row>
    <row r="57" spans="1:26" ht="14.25">
      <c r="A57" s="64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</row>
    <row r="58" spans="1:26" ht="14.25">
      <c r="A58" s="64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</row>
    <row r="59" spans="1:26" ht="14.25">
      <c r="A59" s="64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</row>
    <row r="60" spans="1:26" ht="14.25">
      <c r="A60" s="64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</row>
    <row r="61" spans="1:26" ht="14.25">
      <c r="A61" s="64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</row>
    <row r="62" spans="1:26" ht="14.25">
      <c r="A62" s="64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</row>
    <row r="63" spans="1:26" ht="14.25">
      <c r="A63" s="64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</row>
    <row r="64" spans="1:26" ht="14.25">
      <c r="A64" s="64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</row>
    <row r="65" spans="1:26" ht="14.25">
      <c r="A65" s="64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</row>
    <row r="66" spans="1:26" ht="14.25">
      <c r="A66" s="64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</row>
    <row r="67" spans="1:26" ht="14.25">
      <c r="A67" s="64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</row>
    <row r="68" spans="1:26" ht="14.25">
      <c r="A68" s="64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</row>
    <row r="69" spans="1:26" ht="14.25">
      <c r="A69" s="64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</row>
    <row r="70" spans="1:26" ht="14.25">
      <c r="A70" s="64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</row>
    <row r="71" spans="1:26" ht="14.25">
      <c r="A71" s="64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</row>
    <row r="72" spans="1:26" ht="14.25">
      <c r="A72" s="64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</row>
    <row r="73" spans="1:26" ht="14.25">
      <c r="A73" s="64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</row>
    <row r="74" spans="1:26" ht="14.25">
      <c r="A74" s="64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</row>
    <row r="75" spans="1:26" ht="14.25">
      <c r="A75" s="64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</row>
    <row r="76" spans="1:26" ht="14.25">
      <c r="A76" s="64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</row>
    <row r="77" spans="1:26" ht="14.25">
      <c r="A77" s="64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</row>
    <row r="78" spans="1:26" ht="14.25">
      <c r="A78" s="64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</row>
    <row r="79" spans="1:26" ht="14.25">
      <c r="A79" s="64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</row>
    <row r="80" spans="1:26" ht="14.25">
      <c r="A80" s="64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</row>
    <row r="81" spans="1:26" ht="14.25">
      <c r="A81" s="64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</row>
    <row r="82" spans="1:26" ht="14.25">
      <c r="A82" s="64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</row>
    <row r="83" spans="1:26" ht="14.25">
      <c r="A83" s="64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</row>
    <row r="84" spans="1:26" ht="14.25">
      <c r="A84" s="64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</row>
    <row r="85" spans="1:26" ht="14.25">
      <c r="A85" s="64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</row>
    <row r="86" spans="1:26" ht="14.25">
      <c r="A86" s="64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</row>
    <row r="87" spans="1:26" ht="14.25">
      <c r="A87" s="64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</row>
    <row r="88" spans="1:26" ht="14.25">
      <c r="A88" s="64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</row>
    <row r="89" spans="1:26" ht="14.25">
      <c r="A89" s="64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</row>
    <row r="90" spans="1:26" ht="14.25">
      <c r="A90" s="64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</row>
    <row r="91" spans="1:26" ht="14.25">
      <c r="A91" s="64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</row>
    <row r="92" spans="1:26" ht="14.25">
      <c r="A92" s="64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</row>
    <row r="93" spans="1:26" ht="14.25">
      <c r="A93" s="64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</row>
    <row r="94" spans="1:26" ht="14.25">
      <c r="A94" s="64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</row>
    <row r="95" spans="1:26" ht="14.25">
      <c r="A95" s="64"/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</row>
    <row r="96" spans="1:26" ht="14.25">
      <c r="A96" s="64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</row>
    <row r="97" spans="1:26" ht="14.25">
      <c r="A97" s="64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</row>
    <row r="98" spans="1:26" ht="14.25">
      <c r="A98" s="64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</row>
    <row r="99" spans="1:26" ht="14.25">
      <c r="A99" s="64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</row>
    <row r="100" spans="1:26" ht="14.25">
      <c r="A100" s="64"/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</row>
    <row r="101" spans="1:26" ht="14.25">
      <c r="A101" s="64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</row>
    <row r="102" spans="1:26" ht="14.25">
      <c r="A102" s="64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</row>
    <row r="103" spans="1:26" ht="14.25">
      <c r="A103" s="64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</row>
    <row r="104" spans="1:26" ht="14.25">
      <c r="A104" s="64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</row>
    <row r="105" spans="1:26" ht="14.25">
      <c r="A105" s="64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</row>
    <row r="106" spans="1:26" ht="14.25">
      <c r="A106" s="64"/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</row>
    <row r="107" spans="1:26" ht="14.25">
      <c r="A107" s="64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</row>
    <row r="108" spans="1:26" ht="14.25">
      <c r="A108" s="64"/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</row>
    <row r="109" spans="1:26" ht="14.25">
      <c r="A109" s="64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</row>
    <row r="110" spans="1:26" ht="14.25">
      <c r="A110" s="64"/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</row>
    <row r="111" spans="1:26" ht="14.25">
      <c r="A111" s="64"/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</row>
    <row r="112" spans="1:26" ht="14.25">
      <c r="A112" s="64"/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</row>
    <row r="113" spans="1:26" ht="14.25">
      <c r="A113" s="64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</row>
    <row r="114" spans="1:26" ht="14.25">
      <c r="A114" s="64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</row>
    <row r="115" spans="1:26" ht="14.25">
      <c r="A115" s="64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</row>
    <row r="116" spans="1:26" ht="14.25">
      <c r="A116" s="64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</row>
    <row r="117" spans="1:26" ht="14.25">
      <c r="A117" s="64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</row>
    <row r="118" spans="1:26" ht="14.25">
      <c r="A118" s="64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</row>
    <row r="119" spans="1:26" ht="14.25">
      <c r="A119" s="64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</row>
    <row r="120" spans="1:26" ht="14.25">
      <c r="A120" s="64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</row>
    <row r="121" spans="1:26" ht="14.25">
      <c r="A121" s="64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</row>
    <row r="122" spans="1:26" ht="14.25">
      <c r="A122" s="64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</row>
    <row r="123" spans="1:26" ht="14.25">
      <c r="A123" s="64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</row>
    <row r="124" spans="1:26" ht="14.25">
      <c r="A124" s="64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</row>
    <row r="125" spans="1:26" ht="14.25">
      <c r="A125" s="64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</row>
    <row r="126" spans="1:26" ht="14.25">
      <c r="A126" s="64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</row>
    <row r="127" spans="1:26" ht="14.25">
      <c r="A127" s="64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</row>
    <row r="128" spans="1:26" ht="14.25">
      <c r="A128" s="64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</row>
    <row r="129" spans="1:26" ht="14.25">
      <c r="A129" s="64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</row>
    <row r="130" spans="1:26" ht="14.25">
      <c r="A130" s="64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</row>
    <row r="131" spans="1:26" ht="14.25">
      <c r="A131" s="64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</row>
    <row r="132" spans="1:26" ht="14.25">
      <c r="A132" s="64"/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</row>
    <row r="133" spans="1:26" ht="14.25">
      <c r="A133" s="64"/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</row>
    <row r="134" spans="1:26" ht="14.25">
      <c r="A134" s="64"/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</row>
    <row r="135" spans="1:26" ht="14.25">
      <c r="A135" s="64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</row>
    <row r="136" spans="1:26" ht="14.25">
      <c r="A136" s="64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</row>
    <row r="137" spans="1:26" ht="14.25">
      <c r="A137" s="64"/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</row>
    <row r="138" spans="1:26" ht="14.25">
      <c r="A138" s="64"/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</row>
    <row r="139" spans="1:26" ht="14.25">
      <c r="A139" s="64"/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</row>
    <row r="140" spans="1:26" ht="14.25">
      <c r="A140" s="64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</row>
    <row r="141" spans="1:26" ht="14.25">
      <c r="A141" s="64"/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</row>
    <row r="142" spans="1:26" ht="14.25">
      <c r="A142" s="64"/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</row>
    <row r="143" spans="1:26" ht="14.25">
      <c r="A143" s="64"/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</row>
    <row r="144" spans="1:26" ht="14.25">
      <c r="A144" s="64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</row>
    <row r="145" spans="1:26" ht="14.25">
      <c r="A145" s="64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</row>
    <row r="146" spans="1:26" ht="14.25">
      <c r="A146" s="64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</row>
    <row r="147" spans="1:26" ht="14.25">
      <c r="A147" s="64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</row>
    <row r="148" spans="1:26" ht="14.25">
      <c r="A148" s="64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</row>
    <row r="149" spans="1:26" ht="14.25">
      <c r="A149" s="64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</row>
    <row r="150" spans="1:26" ht="14.25">
      <c r="A150" s="64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</row>
    <row r="151" spans="1:26" ht="14.25">
      <c r="A151" s="64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</row>
    <row r="152" spans="1:26" ht="14.25">
      <c r="A152" s="64"/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</row>
    <row r="153" spans="1:26" ht="14.25">
      <c r="A153" s="64"/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</row>
    <row r="154" spans="1:26" ht="14.25">
      <c r="A154" s="64"/>
      <c r="B154" s="65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</row>
    <row r="155" spans="1:26" ht="14.25">
      <c r="A155" s="64"/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</row>
    <row r="156" spans="1:26" ht="14.25">
      <c r="A156" s="64"/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</row>
    <row r="157" spans="1:26" ht="14.25">
      <c r="A157" s="64"/>
      <c r="B157" s="65"/>
      <c r="C157" s="65"/>
      <c r="D157" s="65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</row>
    <row r="158" spans="1:26" ht="14.25">
      <c r="A158" s="64"/>
      <c r="B158" s="65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</row>
    <row r="159" spans="1:26" ht="14.25">
      <c r="A159" s="64"/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</row>
    <row r="160" spans="1:26" ht="14.25">
      <c r="A160" s="64"/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</row>
    <row r="161" spans="1:26" ht="14.25">
      <c r="A161" s="64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</row>
    <row r="162" spans="1:26" ht="14.25">
      <c r="A162" s="64"/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</row>
    <row r="163" spans="1:26" ht="14.25">
      <c r="A163" s="64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</row>
    <row r="164" spans="1:26" ht="14.25">
      <c r="A164" s="64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</row>
    <row r="165" spans="1:26" ht="14.25">
      <c r="A165" s="64"/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</row>
    <row r="166" spans="1:26" ht="14.25">
      <c r="A166" s="64"/>
      <c r="B166" s="65"/>
      <c r="C166" s="65"/>
      <c r="D166" s="65"/>
      <c r="E166" s="65"/>
      <c r="F166" s="65"/>
      <c r="G166" s="65"/>
      <c r="H166" s="65"/>
      <c r="I166" s="65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</row>
    <row r="167" spans="1:26" ht="14.25">
      <c r="A167" s="64"/>
      <c r="B167" s="65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</row>
    <row r="168" spans="1:26" ht="14.25">
      <c r="A168" s="64"/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</row>
    <row r="169" spans="1:26" ht="14.25">
      <c r="A169" s="64"/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</row>
    <row r="170" spans="1:26" ht="14.25">
      <c r="A170" s="64"/>
      <c r="B170" s="65"/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</row>
    <row r="171" spans="1:26" ht="14.25">
      <c r="A171" s="64"/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</row>
    <row r="172" spans="1:26" ht="14.25">
      <c r="A172" s="64"/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</row>
    <row r="173" spans="1:26" ht="14.25">
      <c r="A173" s="64"/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</row>
    <row r="174" spans="1:26" ht="14.25">
      <c r="A174" s="64"/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</row>
    <row r="175" spans="1:26" ht="14.25">
      <c r="A175" s="64"/>
      <c r="B175" s="65"/>
      <c r="C175" s="65"/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</row>
    <row r="176" spans="1:26" ht="14.25">
      <c r="A176" s="64"/>
      <c r="B176" s="65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</row>
    <row r="177" spans="1:26" ht="14.25">
      <c r="A177" s="64"/>
      <c r="B177" s="65"/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</row>
    <row r="178" spans="1:26" ht="14.25">
      <c r="A178" s="64"/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</row>
    <row r="179" spans="1:26" ht="14.25">
      <c r="A179" s="64"/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</row>
    <row r="180" spans="1:26" ht="14.25">
      <c r="A180" s="64"/>
      <c r="B180" s="65"/>
      <c r="C180" s="65"/>
      <c r="D180" s="65"/>
      <c r="E180" s="65"/>
      <c r="F180" s="65"/>
      <c r="G180" s="65"/>
      <c r="H180" s="65"/>
      <c r="I180" s="65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</row>
    <row r="181" spans="1:26" ht="14.25">
      <c r="A181" s="64"/>
      <c r="B181" s="65"/>
      <c r="C181" s="65"/>
      <c r="D181" s="65"/>
      <c r="E181" s="65"/>
      <c r="F181" s="65"/>
      <c r="G181" s="65"/>
      <c r="H181" s="65"/>
      <c r="I181" s="65"/>
      <c r="J181" s="65"/>
      <c r="K181" s="65"/>
      <c r="L181" s="65"/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</row>
    <row r="182" spans="1:26" ht="14.25">
      <c r="A182" s="64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</row>
    <row r="183" spans="1:26" ht="14.25">
      <c r="A183" s="64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</row>
    <row r="184" spans="1:26" ht="14.25">
      <c r="A184" s="64"/>
      <c r="B184" s="65"/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</row>
    <row r="185" spans="1:26" ht="14.25">
      <c r="A185" s="64"/>
      <c r="B185" s="65"/>
      <c r="C185" s="65"/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</row>
    <row r="186" spans="1:26" ht="14.25">
      <c r="A186" s="64"/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</row>
    <row r="187" spans="1:26" ht="14.25">
      <c r="A187" s="64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</row>
    <row r="188" spans="1:26" ht="14.25">
      <c r="A188" s="64"/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</row>
    <row r="189" spans="1:26" ht="14.25">
      <c r="A189" s="64"/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</row>
    <row r="190" spans="1:26" ht="14.25">
      <c r="A190" s="64"/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</row>
    <row r="191" spans="1:26" ht="14.25">
      <c r="A191" s="64"/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</row>
    <row r="192" spans="1:26" ht="14.25">
      <c r="A192" s="64"/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</row>
    <row r="193" spans="1:26" ht="14.25">
      <c r="A193" s="64"/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</row>
    <row r="194" spans="1:26" ht="14.25">
      <c r="A194" s="64"/>
      <c r="B194" s="65"/>
      <c r="C194" s="65"/>
      <c r="D194" s="65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</row>
    <row r="195" spans="1:26" ht="14.25">
      <c r="A195" s="64"/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</row>
    <row r="196" spans="1:26" ht="14.25">
      <c r="A196" s="64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</row>
    <row r="197" spans="1:26" ht="14.25">
      <c r="A197" s="64"/>
      <c r="B197" s="65"/>
      <c r="C197" s="65"/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</row>
    <row r="198" spans="1:26" ht="14.25">
      <c r="A198" s="64"/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</row>
    <row r="199" spans="1:26" ht="14.25">
      <c r="A199" s="64"/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</row>
    <row r="200" spans="1:26" ht="14.25">
      <c r="A200" s="64"/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</row>
    <row r="201" spans="1:26" ht="14.25">
      <c r="A201" s="64"/>
      <c r="B201" s="65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</row>
    <row r="202" spans="1:26" ht="14.25">
      <c r="A202" s="64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</row>
    <row r="203" spans="1:26" ht="14.25">
      <c r="A203" s="64"/>
      <c r="B203" s="65"/>
      <c r="C203" s="65"/>
      <c r="D203" s="65"/>
      <c r="E203" s="65"/>
      <c r="F203" s="65"/>
      <c r="G203" s="65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</row>
    <row r="204" spans="1:26" ht="14.25">
      <c r="A204" s="64"/>
      <c r="B204" s="65"/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</row>
    <row r="205" spans="1:26" ht="14.25">
      <c r="A205" s="64"/>
      <c r="B205" s="65"/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</row>
    <row r="206" spans="1:26" ht="14.25">
      <c r="A206" s="64"/>
      <c r="B206" s="65"/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</row>
    <row r="207" spans="1:26" ht="14.25">
      <c r="A207" s="64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</row>
    <row r="208" spans="1:26" ht="14.25">
      <c r="A208" s="64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</row>
    <row r="209" spans="1:26" ht="14.25">
      <c r="A209" s="64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</row>
    <row r="210" spans="1:26" ht="14.25">
      <c r="A210" s="64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</row>
    <row r="211" spans="1:26" ht="14.25">
      <c r="A211" s="64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</row>
    <row r="212" spans="1:26" ht="14.25">
      <c r="A212" s="64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</row>
    <row r="213" spans="1:26" ht="14.25">
      <c r="A213" s="64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</row>
    <row r="214" spans="1:26" ht="14.25">
      <c r="A214" s="64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</row>
    <row r="215" spans="1:26" ht="14.25">
      <c r="A215" s="64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</row>
    <row r="216" spans="1:26" ht="14.25">
      <c r="A216" s="64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</row>
    <row r="217" spans="1:26" ht="14.25">
      <c r="A217" s="64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</row>
    <row r="218" spans="1:26" ht="14.25">
      <c r="A218" s="64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</row>
    <row r="219" spans="1:26" ht="14.25">
      <c r="A219" s="64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</row>
    <row r="220" spans="1:26" ht="14.25">
      <c r="A220" s="64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</row>
    <row r="221" spans="1:26" ht="14.25">
      <c r="A221" s="64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</row>
    <row r="222" spans="1:26" ht="14.25">
      <c r="A222" s="64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</row>
    <row r="223" spans="1:26" ht="14.25">
      <c r="A223" s="64"/>
      <c r="B223" s="65"/>
      <c r="C223" s="65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</row>
    <row r="224" spans="1:26" ht="14.25">
      <c r="A224" s="64"/>
      <c r="B224" s="65"/>
      <c r="C224" s="65"/>
      <c r="D224" s="65"/>
      <c r="E224" s="65"/>
      <c r="F224" s="65"/>
      <c r="G224" s="65"/>
      <c r="H224" s="65"/>
      <c r="I224" s="65"/>
      <c r="J224" s="65"/>
      <c r="K224" s="65"/>
      <c r="L224" s="65"/>
      <c r="M224" s="65"/>
      <c r="N224" s="65"/>
      <c r="O224" s="65"/>
      <c r="P224" s="65"/>
      <c r="Q224" s="65"/>
      <c r="R224" s="65"/>
      <c r="S224" s="65"/>
      <c r="T224" s="65"/>
      <c r="U224" s="65"/>
      <c r="V224" s="65"/>
      <c r="W224" s="65"/>
      <c r="X224" s="65"/>
      <c r="Y224" s="65"/>
      <c r="Z224" s="65"/>
    </row>
    <row r="225" spans="1:26" ht="14.25">
      <c r="A225" s="64"/>
      <c r="B225" s="65"/>
      <c r="C225" s="65"/>
      <c r="D225" s="65"/>
      <c r="E225" s="65"/>
      <c r="F225" s="65"/>
      <c r="G225" s="65"/>
      <c r="H225" s="65"/>
      <c r="I225" s="65"/>
      <c r="J225" s="65"/>
      <c r="K225" s="65"/>
      <c r="L225" s="65"/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</row>
    <row r="226" spans="1:26" ht="14.25">
      <c r="A226" s="64"/>
      <c r="B226" s="65"/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</row>
    <row r="227" spans="1:26" ht="14.25">
      <c r="A227" s="64"/>
      <c r="B227" s="65"/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</row>
    <row r="228" spans="1:26" ht="14.25">
      <c r="A228" s="64"/>
      <c r="B228" s="65"/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</row>
    <row r="229" spans="1:26" ht="14.25">
      <c r="A229" s="64"/>
      <c r="B229" s="65"/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</row>
    <row r="230" spans="1:26" ht="14.25">
      <c r="A230" s="64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</row>
    <row r="231" spans="1:26" ht="14.25">
      <c r="A231" s="64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</row>
    <row r="232" spans="1:26" ht="14.25">
      <c r="A232" s="64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</row>
    <row r="233" spans="1:26" ht="14.25">
      <c r="A233" s="64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</row>
    <row r="234" spans="1:26" ht="14.25">
      <c r="A234" s="64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</row>
    <row r="235" spans="1:26" ht="14.25">
      <c r="A235" s="64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</row>
    <row r="236" spans="1:26" ht="14.25">
      <c r="A236" s="64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</row>
    <row r="237" spans="1:26" ht="14.25">
      <c r="A237" s="64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</row>
    <row r="238" spans="1:26" ht="14.25">
      <c r="A238" s="64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</row>
    <row r="239" spans="1:26" ht="14.25">
      <c r="A239" s="64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</row>
    <row r="240" spans="1:26" ht="14.25">
      <c r="A240" s="64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</row>
    <row r="241" spans="1:26" ht="14.25">
      <c r="A241" s="64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</row>
    <row r="242" spans="1:26" ht="14.25">
      <c r="A242" s="64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</row>
    <row r="243" spans="1:26" ht="14.25">
      <c r="A243" s="64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</row>
    <row r="244" spans="1:26" ht="14.25">
      <c r="A244" s="64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</row>
    <row r="245" spans="1:26" ht="14.25">
      <c r="A245" s="64"/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</row>
    <row r="246" spans="1:26" ht="14.25">
      <c r="A246" s="64"/>
      <c r="B246" s="65"/>
      <c r="C246" s="65"/>
      <c r="D246" s="65"/>
      <c r="E246" s="65"/>
      <c r="F246" s="65"/>
      <c r="G246" s="65"/>
      <c r="H246" s="65"/>
      <c r="I246" s="65"/>
      <c r="J246" s="65"/>
      <c r="K246" s="65"/>
      <c r="L246" s="65"/>
      <c r="M246" s="65"/>
      <c r="N246" s="65"/>
      <c r="O246" s="65"/>
      <c r="P246" s="65"/>
      <c r="Q246" s="65"/>
      <c r="R246" s="65"/>
      <c r="S246" s="65"/>
      <c r="T246" s="65"/>
      <c r="U246" s="65"/>
      <c r="V246" s="65"/>
      <c r="W246" s="65"/>
      <c r="X246" s="65"/>
      <c r="Y246" s="65"/>
      <c r="Z246" s="65"/>
    </row>
    <row r="247" spans="1:26" ht="14.25">
      <c r="A247" s="64"/>
      <c r="B247" s="65"/>
      <c r="C247" s="65"/>
      <c r="D247" s="65"/>
      <c r="E247" s="65"/>
      <c r="F247" s="65"/>
      <c r="G247" s="65"/>
      <c r="H247" s="65"/>
      <c r="I247" s="65"/>
      <c r="J247" s="65"/>
      <c r="K247" s="65"/>
      <c r="L247" s="65"/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</row>
    <row r="248" spans="1:26" ht="14.25">
      <c r="A248" s="64"/>
      <c r="B248" s="65"/>
      <c r="C248" s="65"/>
      <c r="D248" s="65"/>
      <c r="E248" s="65"/>
      <c r="F248" s="65"/>
      <c r="G248" s="65"/>
      <c r="H248" s="65"/>
      <c r="I248" s="65"/>
      <c r="J248" s="65"/>
      <c r="K248" s="65"/>
      <c r="L248" s="65"/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</row>
    <row r="249" spans="1:26" ht="14.25">
      <c r="A249" s="64"/>
      <c r="B249" s="65"/>
      <c r="C249" s="65"/>
      <c r="D249" s="65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</row>
    <row r="250" spans="1:26" ht="14.25">
      <c r="A250" s="64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</row>
    <row r="251" spans="1:26" ht="14.25">
      <c r="A251" s="64"/>
      <c r="B251" s="65"/>
      <c r="C251" s="65"/>
      <c r="D251" s="65"/>
      <c r="E251" s="65"/>
      <c r="F251" s="65"/>
      <c r="G251" s="65"/>
      <c r="H251" s="65"/>
      <c r="I251" s="65"/>
      <c r="J251" s="65"/>
      <c r="K251" s="65"/>
      <c r="L251" s="65"/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</row>
    <row r="252" spans="1:26" ht="14.25">
      <c r="A252" s="64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</row>
    <row r="253" spans="1:26" ht="14.25">
      <c r="A253" s="64"/>
      <c r="B253" s="65"/>
      <c r="C253" s="65"/>
      <c r="D253" s="65"/>
      <c r="E253" s="65"/>
      <c r="F253" s="65"/>
      <c r="G253" s="65"/>
      <c r="H253" s="65"/>
      <c r="I253" s="65"/>
      <c r="J253" s="65"/>
      <c r="K253" s="65"/>
      <c r="L253" s="65"/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</row>
    <row r="254" spans="1:26" ht="14.25">
      <c r="A254" s="64"/>
      <c r="B254" s="65"/>
      <c r="C254" s="65"/>
      <c r="D254" s="65"/>
      <c r="E254" s="65"/>
      <c r="F254" s="65"/>
      <c r="G254" s="65"/>
      <c r="H254" s="65"/>
      <c r="I254" s="65"/>
      <c r="J254" s="65"/>
      <c r="K254" s="65"/>
      <c r="L254" s="65"/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</row>
    <row r="255" spans="1:26" ht="14.25">
      <c r="A255" s="64"/>
      <c r="B255" s="65"/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</row>
    <row r="256" spans="1:26" ht="14.25">
      <c r="A256" s="64"/>
      <c r="B256" s="65"/>
      <c r="C256" s="65"/>
      <c r="D256" s="65"/>
      <c r="E256" s="65"/>
      <c r="F256" s="65"/>
      <c r="G256" s="65"/>
      <c r="H256" s="65"/>
      <c r="I256" s="65"/>
      <c r="J256" s="65"/>
      <c r="K256" s="65"/>
      <c r="L256" s="65"/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</row>
    <row r="257" spans="1:26" ht="14.25">
      <c r="A257" s="64"/>
      <c r="B257" s="65"/>
      <c r="C257" s="65"/>
      <c r="D257" s="65"/>
      <c r="E257" s="65"/>
      <c r="F257" s="65"/>
      <c r="G257" s="65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</row>
    <row r="258" spans="1:26" ht="14.25">
      <c r="A258" s="64"/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</row>
    <row r="259" spans="1:26" ht="14.25">
      <c r="A259" s="64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</row>
    <row r="260" spans="1:26" ht="14.25">
      <c r="A260" s="64"/>
      <c r="B260" s="65"/>
      <c r="C260" s="65"/>
      <c r="D260" s="65"/>
      <c r="E260" s="65"/>
      <c r="F260" s="65"/>
      <c r="G260" s="65"/>
      <c r="H260" s="65"/>
      <c r="I260" s="65"/>
      <c r="J260" s="65"/>
      <c r="K260" s="65"/>
      <c r="L260" s="65"/>
      <c r="M260" s="65"/>
      <c r="N260" s="65"/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</row>
    <row r="261" spans="1:26" ht="14.25">
      <c r="A261" s="64"/>
      <c r="B261" s="65"/>
      <c r="C261" s="65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</row>
    <row r="262" spans="1:26" ht="14.25">
      <c r="A262" s="64"/>
      <c r="B262" s="65"/>
      <c r="C262" s="65"/>
      <c r="D262" s="65"/>
      <c r="E262" s="65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</row>
    <row r="263" spans="1:26" ht="14.25">
      <c r="A263" s="64"/>
      <c r="B263" s="65"/>
      <c r="C263" s="65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</row>
    <row r="264" spans="1:26" ht="14.25">
      <c r="A264" s="64"/>
      <c r="B264" s="65"/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</row>
    <row r="265" spans="1:26" ht="14.25">
      <c r="A265" s="64"/>
      <c r="B265" s="65"/>
      <c r="C265" s="65"/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</row>
    <row r="266" spans="1:26" ht="14.25">
      <c r="A266" s="64"/>
      <c r="B266" s="65"/>
      <c r="C266" s="65"/>
      <c r="D266" s="65"/>
      <c r="E266" s="65"/>
      <c r="F266" s="65"/>
      <c r="G266" s="65"/>
      <c r="H266" s="65"/>
      <c r="I266" s="65"/>
      <c r="J266" s="65"/>
      <c r="K266" s="65"/>
      <c r="L266" s="65"/>
      <c r="M266" s="65"/>
      <c r="N266" s="65"/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</row>
    <row r="267" spans="1:26" ht="14.25">
      <c r="A267" s="64"/>
      <c r="B267" s="65"/>
      <c r="C267" s="65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</row>
    <row r="268" spans="1:26" ht="14.25">
      <c r="A268" s="64"/>
      <c r="B268" s="65"/>
      <c r="C268" s="65"/>
      <c r="D268" s="65"/>
      <c r="E268" s="65"/>
      <c r="F268" s="65"/>
      <c r="G268" s="65"/>
      <c r="H268" s="65"/>
      <c r="I268" s="65"/>
      <c r="J268" s="65"/>
      <c r="K268" s="65"/>
      <c r="L268" s="65"/>
      <c r="M268" s="65"/>
      <c r="N268" s="65"/>
      <c r="O268" s="65"/>
      <c r="P268" s="65"/>
      <c r="Q268" s="65"/>
      <c r="R268" s="65"/>
      <c r="S268" s="65"/>
      <c r="T268" s="65"/>
      <c r="U268" s="65"/>
      <c r="V268" s="65"/>
      <c r="W268" s="65"/>
      <c r="X268" s="65"/>
      <c r="Y268" s="65"/>
      <c r="Z268" s="65"/>
    </row>
    <row r="269" spans="1:26" ht="14.25">
      <c r="A269" s="64"/>
      <c r="B269" s="65"/>
      <c r="C269" s="65"/>
      <c r="D269" s="65"/>
      <c r="E269" s="65"/>
      <c r="F269" s="65"/>
      <c r="G269" s="65"/>
      <c r="H269" s="65"/>
      <c r="I269" s="65"/>
      <c r="J269" s="65"/>
      <c r="K269" s="65"/>
      <c r="L269" s="65"/>
      <c r="M269" s="65"/>
      <c r="N269" s="65"/>
      <c r="O269" s="65"/>
      <c r="P269" s="65"/>
      <c r="Q269" s="65"/>
      <c r="R269" s="65"/>
      <c r="S269" s="65"/>
      <c r="T269" s="65"/>
      <c r="U269" s="65"/>
      <c r="V269" s="65"/>
      <c r="W269" s="65"/>
      <c r="X269" s="65"/>
      <c r="Y269" s="65"/>
      <c r="Z269" s="65"/>
    </row>
    <row r="270" spans="1:26" ht="14.25">
      <c r="A270" s="64"/>
      <c r="B270" s="65"/>
      <c r="C270" s="65"/>
      <c r="D270" s="65"/>
      <c r="E270" s="65"/>
      <c r="F270" s="65"/>
      <c r="G270" s="65"/>
      <c r="H270" s="65"/>
      <c r="I270" s="65"/>
      <c r="J270" s="65"/>
      <c r="K270" s="65"/>
      <c r="L270" s="65"/>
      <c r="M270" s="65"/>
      <c r="N270" s="65"/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</row>
    <row r="271" spans="1:26" ht="14.25">
      <c r="A271" s="64"/>
      <c r="B271" s="65"/>
      <c r="C271" s="65"/>
      <c r="D271" s="65"/>
      <c r="E271" s="65"/>
      <c r="F271" s="65"/>
      <c r="G271" s="65"/>
      <c r="H271" s="65"/>
      <c r="I271" s="65"/>
      <c r="J271" s="65"/>
      <c r="K271" s="65"/>
      <c r="L271" s="65"/>
      <c r="M271" s="65"/>
      <c r="N271" s="65"/>
      <c r="O271" s="65"/>
      <c r="P271" s="65"/>
      <c r="Q271" s="65"/>
      <c r="R271" s="65"/>
      <c r="S271" s="65"/>
      <c r="T271" s="65"/>
      <c r="U271" s="65"/>
      <c r="V271" s="65"/>
      <c r="W271" s="65"/>
      <c r="X271" s="65"/>
      <c r="Y271" s="65"/>
      <c r="Z271" s="65"/>
    </row>
    <row r="272" spans="1:26" ht="14.25">
      <c r="A272" s="64"/>
      <c r="B272" s="65"/>
      <c r="C272" s="65"/>
      <c r="D272" s="65"/>
      <c r="E272" s="65"/>
      <c r="F272" s="65"/>
      <c r="G272" s="65"/>
      <c r="H272" s="65"/>
      <c r="I272" s="65"/>
      <c r="J272" s="65"/>
      <c r="K272" s="65"/>
      <c r="L272" s="65"/>
      <c r="M272" s="65"/>
      <c r="N272" s="65"/>
      <c r="O272" s="65"/>
      <c r="P272" s="65"/>
      <c r="Q272" s="65"/>
      <c r="R272" s="65"/>
      <c r="S272" s="65"/>
      <c r="T272" s="65"/>
      <c r="U272" s="65"/>
      <c r="V272" s="65"/>
      <c r="W272" s="65"/>
      <c r="X272" s="65"/>
      <c r="Y272" s="65"/>
      <c r="Z272" s="65"/>
    </row>
    <row r="273" spans="1:26" ht="14.25">
      <c r="A273" s="64"/>
      <c r="B273" s="65"/>
      <c r="C273" s="65"/>
      <c r="D273" s="65"/>
      <c r="E273" s="65"/>
      <c r="F273" s="65"/>
      <c r="G273" s="65"/>
      <c r="H273" s="65"/>
      <c r="I273" s="65"/>
      <c r="J273" s="65"/>
      <c r="K273" s="65"/>
      <c r="L273" s="65"/>
      <c r="M273" s="65"/>
      <c r="N273" s="65"/>
      <c r="O273" s="65"/>
      <c r="P273" s="65"/>
      <c r="Q273" s="65"/>
      <c r="R273" s="65"/>
      <c r="S273" s="65"/>
      <c r="T273" s="65"/>
      <c r="U273" s="65"/>
      <c r="V273" s="65"/>
      <c r="W273" s="65"/>
      <c r="X273" s="65"/>
      <c r="Y273" s="65"/>
      <c r="Z273" s="65"/>
    </row>
    <row r="274" spans="1:26" ht="14.25">
      <c r="A274" s="64"/>
      <c r="B274" s="65"/>
      <c r="C274" s="65"/>
      <c r="D274" s="65"/>
      <c r="E274" s="65"/>
      <c r="F274" s="65"/>
      <c r="G274" s="65"/>
      <c r="H274" s="65"/>
      <c r="I274" s="65"/>
      <c r="J274" s="65"/>
      <c r="K274" s="65"/>
      <c r="L274" s="65"/>
      <c r="M274" s="65"/>
      <c r="N274" s="65"/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</row>
    <row r="275" spans="1:26" ht="14.25">
      <c r="A275" s="64"/>
      <c r="B275" s="65"/>
      <c r="C275" s="65"/>
      <c r="D275" s="65"/>
      <c r="E275" s="65"/>
      <c r="F275" s="65"/>
      <c r="G275" s="65"/>
      <c r="H275" s="65"/>
      <c r="I275" s="65"/>
      <c r="J275" s="65"/>
      <c r="K275" s="65"/>
      <c r="L275" s="65"/>
      <c r="M275" s="65"/>
      <c r="N275" s="65"/>
      <c r="O275" s="65"/>
      <c r="P275" s="65"/>
      <c r="Q275" s="65"/>
      <c r="R275" s="65"/>
      <c r="S275" s="65"/>
      <c r="T275" s="65"/>
      <c r="U275" s="65"/>
      <c r="V275" s="65"/>
      <c r="W275" s="65"/>
      <c r="X275" s="65"/>
      <c r="Y275" s="65"/>
      <c r="Z275" s="65"/>
    </row>
    <row r="276" spans="1:26" ht="14.25">
      <c r="A276" s="64"/>
      <c r="B276" s="65"/>
      <c r="C276" s="65"/>
      <c r="D276" s="65"/>
      <c r="E276" s="65"/>
      <c r="F276" s="65"/>
      <c r="G276" s="65"/>
      <c r="H276" s="65"/>
      <c r="I276" s="65"/>
      <c r="J276" s="65"/>
      <c r="K276" s="65"/>
      <c r="L276" s="65"/>
      <c r="M276" s="65"/>
      <c r="N276" s="65"/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</row>
    <row r="277" spans="1:26" ht="14.25">
      <c r="A277" s="64"/>
      <c r="B277" s="65"/>
      <c r="C277" s="65"/>
      <c r="D277" s="65"/>
      <c r="E277" s="65"/>
      <c r="F277" s="65"/>
      <c r="G277" s="65"/>
      <c r="H277" s="65"/>
      <c r="I277" s="65"/>
      <c r="J277" s="65"/>
      <c r="K277" s="65"/>
      <c r="L277" s="65"/>
      <c r="M277" s="65"/>
      <c r="N277" s="65"/>
      <c r="O277" s="65"/>
      <c r="P277" s="65"/>
      <c r="Q277" s="65"/>
      <c r="R277" s="65"/>
      <c r="S277" s="65"/>
      <c r="T277" s="65"/>
      <c r="U277" s="65"/>
      <c r="V277" s="65"/>
      <c r="W277" s="65"/>
      <c r="X277" s="65"/>
      <c r="Y277" s="65"/>
      <c r="Z277" s="65"/>
    </row>
    <row r="278" spans="1:26" ht="14.25">
      <c r="A278" s="64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  <c r="O278" s="65"/>
      <c r="P278" s="65"/>
      <c r="Q278" s="65"/>
      <c r="R278" s="65"/>
      <c r="S278" s="65"/>
      <c r="T278" s="65"/>
      <c r="U278" s="65"/>
      <c r="V278" s="65"/>
      <c r="W278" s="65"/>
      <c r="X278" s="65"/>
      <c r="Y278" s="65"/>
      <c r="Z278" s="65"/>
    </row>
    <row r="279" spans="1:26" ht="14.25">
      <c r="A279" s="64"/>
      <c r="B279" s="65"/>
      <c r="C279" s="65"/>
      <c r="D279" s="65"/>
      <c r="E279" s="65"/>
      <c r="F279" s="65"/>
      <c r="G279" s="65"/>
      <c r="H279" s="65"/>
      <c r="I279" s="65"/>
      <c r="J279" s="65"/>
      <c r="K279" s="65"/>
      <c r="L279" s="65"/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</row>
    <row r="280" spans="1:26" ht="14.25">
      <c r="A280" s="64"/>
      <c r="B280" s="65"/>
      <c r="C280" s="65"/>
      <c r="D280" s="65"/>
      <c r="E280" s="65"/>
      <c r="F280" s="65"/>
      <c r="G280" s="65"/>
      <c r="H280" s="65"/>
      <c r="I280" s="65"/>
      <c r="J280" s="65"/>
      <c r="K280" s="65"/>
      <c r="L280" s="65"/>
      <c r="M280" s="65"/>
      <c r="N280" s="65"/>
      <c r="O280" s="65"/>
      <c r="P280" s="65"/>
      <c r="Q280" s="65"/>
      <c r="R280" s="65"/>
      <c r="S280" s="65"/>
      <c r="T280" s="65"/>
      <c r="U280" s="65"/>
      <c r="V280" s="65"/>
      <c r="W280" s="65"/>
      <c r="X280" s="65"/>
      <c r="Y280" s="65"/>
      <c r="Z280" s="65"/>
    </row>
    <row r="281" spans="1:26" ht="14.25">
      <c r="A281" s="64"/>
      <c r="B281" s="65"/>
      <c r="C281" s="65"/>
      <c r="D281" s="65"/>
      <c r="E281" s="65"/>
      <c r="F281" s="65"/>
      <c r="G281" s="65"/>
      <c r="H281" s="65"/>
      <c r="I281" s="65"/>
      <c r="J281" s="65"/>
      <c r="K281" s="65"/>
      <c r="L281" s="65"/>
      <c r="M281" s="65"/>
      <c r="N281" s="65"/>
      <c r="O281" s="65"/>
      <c r="P281" s="65"/>
      <c r="Q281" s="65"/>
      <c r="R281" s="65"/>
      <c r="S281" s="65"/>
      <c r="T281" s="65"/>
      <c r="U281" s="65"/>
      <c r="V281" s="65"/>
      <c r="W281" s="65"/>
      <c r="X281" s="65"/>
      <c r="Y281" s="65"/>
      <c r="Z281" s="65"/>
    </row>
    <row r="282" spans="1:26" ht="14.25">
      <c r="A282" s="64"/>
      <c r="B282" s="65"/>
      <c r="C282" s="65"/>
      <c r="D282" s="65"/>
      <c r="E282" s="65"/>
      <c r="F282" s="65"/>
      <c r="G282" s="65"/>
      <c r="H282" s="65"/>
      <c r="I282" s="65"/>
      <c r="J282" s="65"/>
      <c r="K282" s="65"/>
      <c r="L282" s="65"/>
      <c r="M282" s="65"/>
      <c r="N282" s="65"/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</row>
    <row r="283" spans="1:26" ht="14.25">
      <c r="A283" s="64"/>
      <c r="B283" s="65"/>
      <c r="C283" s="65"/>
      <c r="D283" s="65"/>
      <c r="E283" s="65"/>
      <c r="F283" s="65"/>
      <c r="G283" s="65"/>
      <c r="H283" s="65"/>
      <c r="I283" s="65"/>
      <c r="J283" s="65"/>
      <c r="K283" s="65"/>
      <c r="L283" s="65"/>
      <c r="M283" s="65"/>
      <c r="N283" s="65"/>
      <c r="O283" s="65"/>
      <c r="P283" s="65"/>
      <c r="Q283" s="65"/>
      <c r="R283" s="65"/>
      <c r="S283" s="65"/>
      <c r="T283" s="65"/>
      <c r="U283" s="65"/>
      <c r="V283" s="65"/>
      <c r="W283" s="65"/>
      <c r="X283" s="65"/>
      <c r="Y283" s="65"/>
      <c r="Z283" s="65"/>
    </row>
    <row r="284" spans="1:26" ht="14.25">
      <c r="A284" s="64"/>
      <c r="B284" s="65"/>
      <c r="C284" s="65"/>
      <c r="D284" s="65"/>
      <c r="E284" s="65"/>
      <c r="F284" s="65"/>
      <c r="G284" s="65"/>
      <c r="H284" s="65"/>
      <c r="I284" s="65"/>
      <c r="J284" s="65"/>
      <c r="K284" s="65"/>
      <c r="L284" s="65"/>
      <c r="M284" s="65"/>
      <c r="N284" s="65"/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</row>
    <row r="285" spans="1:26" ht="14.25">
      <c r="A285" s="64"/>
      <c r="B285" s="65"/>
      <c r="C285" s="65"/>
      <c r="D285" s="65"/>
      <c r="E285" s="65"/>
      <c r="F285" s="65"/>
      <c r="G285" s="65"/>
      <c r="H285" s="65"/>
      <c r="I285" s="65"/>
      <c r="J285" s="65"/>
      <c r="K285" s="65"/>
      <c r="L285" s="65"/>
      <c r="M285" s="65"/>
      <c r="N285" s="65"/>
      <c r="O285" s="65"/>
      <c r="P285" s="65"/>
      <c r="Q285" s="65"/>
      <c r="R285" s="65"/>
      <c r="S285" s="65"/>
      <c r="T285" s="65"/>
      <c r="U285" s="65"/>
      <c r="V285" s="65"/>
      <c r="W285" s="65"/>
      <c r="X285" s="65"/>
      <c r="Y285" s="65"/>
      <c r="Z285" s="65"/>
    </row>
    <row r="286" spans="1:26" ht="14.25">
      <c r="A286" s="64"/>
      <c r="B286" s="65"/>
      <c r="C286" s="65"/>
      <c r="D286" s="65"/>
      <c r="E286" s="65"/>
      <c r="F286" s="65"/>
      <c r="G286" s="65"/>
      <c r="H286" s="65"/>
      <c r="I286" s="65"/>
      <c r="J286" s="65"/>
      <c r="K286" s="65"/>
      <c r="L286" s="65"/>
      <c r="M286" s="65"/>
      <c r="N286" s="65"/>
      <c r="O286" s="65"/>
      <c r="P286" s="65"/>
      <c r="Q286" s="65"/>
      <c r="R286" s="65"/>
      <c r="S286" s="65"/>
      <c r="T286" s="65"/>
      <c r="U286" s="65"/>
      <c r="V286" s="65"/>
      <c r="W286" s="65"/>
      <c r="X286" s="65"/>
      <c r="Y286" s="65"/>
      <c r="Z286" s="65"/>
    </row>
    <row r="287" spans="1:26" ht="14.25">
      <c r="A287" s="64"/>
      <c r="B287" s="65"/>
      <c r="C287" s="65"/>
      <c r="D287" s="65"/>
      <c r="E287" s="65"/>
      <c r="F287" s="65"/>
      <c r="G287" s="65"/>
      <c r="H287" s="65"/>
      <c r="I287" s="65"/>
      <c r="J287" s="65"/>
      <c r="K287" s="65"/>
      <c r="L287" s="65"/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</row>
    <row r="288" spans="1:26" ht="14.25">
      <c r="A288" s="64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</row>
    <row r="289" spans="1:26" ht="14.25">
      <c r="A289" s="64"/>
      <c r="B289" s="65"/>
      <c r="C289" s="65"/>
      <c r="D289" s="65"/>
      <c r="E289" s="65"/>
      <c r="F289" s="65"/>
      <c r="G289" s="65"/>
      <c r="H289" s="65"/>
      <c r="I289" s="65"/>
      <c r="J289" s="65"/>
      <c r="K289" s="65"/>
      <c r="L289" s="65"/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</row>
    <row r="290" spans="1:26" ht="14.25">
      <c r="A290" s="64"/>
      <c r="B290" s="65"/>
      <c r="C290" s="65"/>
      <c r="D290" s="65"/>
      <c r="E290" s="65"/>
      <c r="F290" s="65"/>
      <c r="G290" s="65"/>
      <c r="H290" s="65"/>
      <c r="I290" s="65"/>
      <c r="J290" s="65"/>
      <c r="K290" s="65"/>
      <c r="L290" s="65"/>
      <c r="M290" s="65"/>
      <c r="N290" s="65"/>
      <c r="O290" s="65"/>
      <c r="P290" s="65"/>
      <c r="Q290" s="65"/>
      <c r="R290" s="65"/>
      <c r="S290" s="65"/>
      <c r="T290" s="65"/>
      <c r="U290" s="65"/>
      <c r="V290" s="65"/>
      <c r="W290" s="65"/>
      <c r="X290" s="65"/>
      <c r="Y290" s="65"/>
      <c r="Z290" s="65"/>
    </row>
    <row r="291" spans="1:26" ht="14.25">
      <c r="A291" s="64"/>
      <c r="B291" s="65"/>
      <c r="C291" s="65"/>
      <c r="D291" s="65"/>
      <c r="E291" s="65"/>
      <c r="F291" s="65"/>
      <c r="G291" s="65"/>
      <c r="H291" s="65"/>
      <c r="I291" s="65"/>
      <c r="J291" s="65"/>
      <c r="K291" s="65"/>
      <c r="L291" s="65"/>
      <c r="M291" s="65"/>
      <c r="N291" s="65"/>
      <c r="O291" s="65"/>
      <c r="P291" s="65"/>
      <c r="Q291" s="65"/>
      <c r="R291" s="65"/>
      <c r="S291" s="65"/>
      <c r="T291" s="65"/>
      <c r="U291" s="65"/>
      <c r="V291" s="65"/>
      <c r="W291" s="65"/>
      <c r="X291" s="65"/>
      <c r="Y291" s="65"/>
      <c r="Z291" s="65"/>
    </row>
    <row r="292" spans="1:26" ht="14.25">
      <c r="A292" s="64"/>
      <c r="B292" s="65"/>
      <c r="C292" s="65"/>
      <c r="D292" s="65"/>
      <c r="E292" s="65"/>
      <c r="F292" s="65"/>
      <c r="G292" s="65"/>
      <c r="H292" s="65"/>
      <c r="I292" s="65"/>
      <c r="J292" s="65"/>
      <c r="K292" s="65"/>
      <c r="L292" s="65"/>
      <c r="M292" s="65"/>
      <c r="N292" s="65"/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</row>
    <row r="293" spans="1:26" ht="14.25">
      <c r="A293" s="64"/>
      <c r="B293" s="65"/>
      <c r="C293" s="65"/>
      <c r="D293" s="65"/>
      <c r="E293" s="65"/>
      <c r="F293" s="65"/>
      <c r="G293" s="65"/>
      <c r="H293" s="65"/>
      <c r="I293" s="65"/>
      <c r="J293" s="65"/>
      <c r="K293" s="65"/>
      <c r="L293" s="65"/>
      <c r="M293" s="65"/>
      <c r="N293" s="65"/>
      <c r="O293" s="65"/>
      <c r="P293" s="65"/>
      <c r="Q293" s="65"/>
      <c r="R293" s="65"/>
      <c r="S293" s="65"/>
      <c r="T293" s="65"/>
      <c r="U293" s="65"/>
      <c r="V293" s="65"/>
      <c r="W293" s="65"/>
      <c r="X293" s="65"/>
      <c r="Y293" s="65"/>
      <c r="Z293" s="65"/>
    </row>
    <row r="294" spans="1:26" ht="14.25">
      <c r="A294" s="64"/>
      <c r="B294" s="65"/>
      <c r="C294" s="65"/>
      <c r="D294" s="65"/>
      <c r="E294" s="65"/>
      <c r="F294" s="65"/>
      <c r="G294" s="65"/>
      <c r="H294" s="65"/>
      <c r="I294" s="65"/>
      <c r="J294" s="65"/>
      <c r="K294" s="65"/>
      <c r="L294" s="65"/>
      <c r="M294" s="65"/>
      <c r="N294" s="65"/>
      <c r="O294" s="65"/>
      <c r="P294" s="65"/>
      <c r="Q294" s="65"/>
      <c r="R294" s="65"/>
      <c r="S294" s="65"/>
      <c r="T294" s="65"/>
      <c r="U294" s="65"/>
      <c r="V294" s="65"/>
      <c r="W294" s="65"/>
      <c r="X294" s="65"/>
      <c r="Y294" s="65"/>
      <c r="Z294" s="65"/>
    </row>
    <row r="295" spans="1:26" ht="14.25">
      <c r="A295" s="64"/>
      <c r="B295" s="65"/>
      <c r="C295" s="65"/>
      <c r="D295" s="65"/>
      <c r="E295" s="65"/>
      <c r="F295" s="65"/>
      <c r="G295" s="65"/>
      <c r="H295" s="65"/>
      <c r="I295" s="65"/>
      <c r="J295" s="65"/>
      <c r="K295" s="65"/>
      <c r="L295" s="65"/>
      <c r="M295" s="65"/>
      <c r="N295" s="65"/>
      <c r="O295" s="65"/>
      <c r="P295" s="65"/>
      <c r="Q295" s="65"/>
      <c r="R295" s="65"/>
      <c r="S295" s="65"/>
      <c r="T295" s="65"/>
      <c r="U295" s="65"/>
      <c r="V295" s="65"/>
      <c r="W295" s="65"/>
      <c r="X295" s="65"/>
      <c r="Y295" s="65"/>
      <c r="Z295" s="65"/>
    </row>
    <row r="296" spans="1:26" ht="14.25">
      <c r="A296" s="64"/>
      <c r="B296" s="65"/>
      <c r="C296" s="65"/>
      <c r="D296" s="65"/>
      <c r="E296" s="65"/>
      <c r="F296" s="65"/>
      <c r="G296" s="65"/>
      <c r="H296" s="65"/>
      <c r="I296" s="65"/>
      <c r="J296" s="65"/>
      <c r="K296" s="65"/>
      <c r="L296" s="65"/>
      <c r="M296" s="65"/>
      <c r="N296" s="65"/>
      <c r="O296" s="65"/>
      <c r="P296" s="65"/>
      <c r="Q296" s="65"/>
      <c r="R296" s="65"/>
      <c r="S296" s="65"/>
      <c r="T296" s="65"/>
      <c r="U296" s="65"/>
      <c r="V296" s="65"/>
      <c r="W296" s="65"/>
      <c r="X296" s="65"/>
      <c r="Y296" s="65"/>
      <c r="Z296" s="65"/>
    </row>
    <row r="297" spans="1:26" ht="14.25">
      <c r="A297" s="64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</row>
    <row r="298" spans="1:26" ht="14.25">
      <c r="A298" s="64"/>
      <c r="B298" s="65"/>
      <c r="C298" s="65"/>
      <c r="D298" s="65"/>
      <c r="E298" s="65"/>
      <c r="F298" s="65"/>
      <c r="G298" s="65"/>
      <c r="H298" s="65"/>
      <c r="I298" s="65"/>
      <c r="J298" s="65"/>
      <c r="K298" s="65"/>
      <c r="L298" s="65"/>
      <c r="M298" s="65"/>
      <c r="N298" s="65"/>
      <c r="O298" s="65"/>
      <c r="P298" s="65"/>
      <c r="Q298" s="65"/>
      <c r="R298" s="65"/>
      <c r="S298" s="65"/>
      <c r="T298" s="65"/>
      <c r="U298" s="65"/>
      <c r="V298" s="65"/>
      <c r="W298" s="65"/>
      <c r="X298" s="65"/>
      <c r="Y298" s="65"/>
      <c r="Z298" s="65"/>
    </row>
    <row r="299" spans="1:26" ht="14.25">
      <c r="A299" s="64"/>
      <c r="B299" s="65"/>
      <c r="C299" s="65"/>
      <c r="D299" s="65"/>
      <c r="E299" s="65"/>
      <c r="F299" s="65"/>
      <c r="G299" s="65"/>
      <c r="H299" s="65"/>
      <c r="I299" s="65"/>
      <c r="J299" s="65"/>
      <c r="K299" s="65"/>
      <c r="L299" s="65"/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</row>
    <row r="300" spans="1:26" ht="14.25">
      <c r="A300" s="64"/>
      <c r="B300" s="65"/>
      <c r="C300" s="65"/>
      <c r="D300" s="65"/>
      <c r="E300" s="65"/>
      <c r="F300" s="65"/>
      <c r="G300" s="65"/>
      <c r="H300" s="65"/>
      <c r="I300" s="65"/>
      <c r="J300" s="65"/>
      <c r="K300" s="65"/>
      <c r="L300" s="65"/>
      <c r="M300" s="65"/>
      <c r="N300" s="65"/>
      <c r="O300" s="65"/>
      <c r="P300" s="65"/>
      <c r="Q300" s="65"/>
      <c r="R300" s="65"/>
      <c r="S300" s="65"/>
      <c r="T300" s="65"/>
      <c r="U300" s="65"/>
      <c r="V300" s="65"/>
      <c r="W300" s="65"/>
      <c r="X300" s="65"/>
      <c r="Y300" s="65"/>
      <c r="Z300" s="65"/>
    </row>
    <row r="301" spans="1:26" ht="14.25">
      <c r="A301" s="64"/>
      <c r="B301" s="65"/>
      <c r="C301" s="65"/>
      <c r="D301" s="65"/>
      <c r="E301" s="65"/>
      <c r="F301" s="65"/>
      <c r="G301" s="65"/>
      <c r="H301" s="65"/>
      <c r="I301" s="65"/>
      <c r="J301" s="65"/>
      <c r="K301" s="65"/>
      <c r="L301" s="65"/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</row>
    <row r="302" spans="1:26" ht="14.25">
      <c r="A302" s="64"/>
      <c r="B302" s="65"/>
      <c r="C302" s="65"/>
      <c r="D302" s="65"/>
      <c r="E302" s="65"/>
      <c r="F302" s="65"/>
      <c r="G302" s="65"/>
      <c r="H302" s="65"/>
      <c r="I302" s="65"/>
      <c r="J302" s="65"/>
      <c r="K302" s="65"/>
      <c r="L302" s="65"/>
      <c r="M302" s="65"/>
      <c r="N302" s="65"/>
      <c r="O302" s="65"/>
      <c r="P302" s="65"/>
      <c r="Q302" s="65"/>
      <c r="R302" s="65"/>
      <c r="S302" s="65"/>
      <c r="T302" s="65"/>
      <c r="U302" s="65"/>
      <c r="V302" s="65"/>
      <c r="W302" s="65"/>
      <c r="X302" s="65"/>
      <c r="Y302" s="65"/>
      <c r="Z302" s="65"/>
    </row>
    <row r="303" spans="1:26" ht="14.25">
      <c r="A303" s="64"/>
      <c r="B303" s="65"/>
      <c r="C303" s="65"/>
      <c r="D303" s="65"/>
      <c r="E303" s="65"/>
      <c r="F303" s="65"/>
      <c r="G303" s="65"/>
      <c r="H303" s="65"/>
      <c r="I303" s="65"/>
      <c r="J303" s="65"/>
      <c r="K303" s="65"/>
      <c r="L303" s="65"/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</row>
    <row r="304" spans="1:26" ht="14.25">
      <c r="A304" s="64"/>
      <c r="B304" s="65"/>
      <c r="C304" s="65"/>
      <c r="D304" s="65"/>
      <c r="E304" s="65"/>
      <c r="F304" s="65"/>
      <c r="G304" s="65"/>
      <c r="H304" s="65"/>
      <c r="I304" s="65"/>
      <c r="J304" s="65"/>
      <c r="K304" s="65"/>
      <c r="L304" s="65"/>
      <c r="M304" s="65"/>
      <c r="N304" s="65"/>
      <c r="O304" s="65"/>
      <c r="P304" s="65"/>
      <c r="Q304" s="65"/>
      <c r="R304" s="65"/>
      <c r="S304" s="65"/>
      <c r="T304" s="65"/>
      <c r="U304" s="65"/>
      <c r="V304" s="65"/>
      <c r="W304" s="65"/>
      <c r="X304" s="65"/>
      <c r="Y304" s="65"/>
      <c r="Z304" s="65"/>
    </row>
    <row r="305" spans="1:26" ht="14.25">
      <c r="A305" s="64"/>
      <c r="B305" s="65"/>
      <c r="C305" s="65"/>
      <c r="D305" s="65"/>
      <c r="E305" s="65"/>
      <c r="F305" s="65"/>
      <c r="G305" s="65"/>
      <c r="H305" s="65"/>
      <c r="I305" s="65"/>
      <c r="J305" s="65"/>
      <c r="K305" s="65"/>
      <c r="L305" s="65"/>
      <c r="M305" s="65"/>
      <c r="N305" s="65"/>
      <c r="O305" s="65"/>
      <c r="P305" s="65"/>
      <c r="Q305" s="65"/>
      <c r="R305" s="65"/>
      <c r="S305" s="65"/>
      <c r="T305" s="65"/>
      <c r="U305" s="65"/>
      <c r="V305" s="65"/>
      <c r="W305" s="65"/>
      <c r="X305" s="65"/>
      <c r="Y305" s="65"/>
      <c r="Z305" s="65"/>
    </row>
    <row r="306" spans="1:26" ht="14.25">
      <c r="A306" s="64"/>
      <c r="B306" s="65"/>
      <c r="C306" s="65"/>
      <c r="D306" s="65"/>
      <c r="E306" s="65"/>
      <c r="F306" s="65"/>
      <c r="G306" s="65"/>
      <c r="H306" s="65"/>
      <c r="I306" s="65"/>
      <c r="J306" s="65"/>
      <c r="K306" s="65"/>
      <c r="L306" s="65"/>
      <c r="M306" s="65"/>
      <c r="N306" s="65"/>
      <c r="O306" s="65"/>
      <c r="P306" s="65"/>
      <c r="Q306" s="65"/>
      <c r="R306" s="65"/>
      <c r="S306" s="65"/>
      <c r="T306" s="65"/>
      <c r="U306" s="65"/>
      <c r="V306" s="65"/>
      <c r="W306" s="65"/>
      <c r="X306" s="65"/>
      <c r="Y306" s="65"/>
      <c r="Z306" s="65"/>
    </row>
    <row r="307" spans="1:26" ht="14.25">
      <c r="A307" s="64"/>
      <c r="B307" s="65"/>
      <c r="C307" s="65"/>
      <c r="D307" s="65"/>
      <c r="E307" s="65"/>
      <c r="F307" s="65"/>
      <c r="G307" s="65"/>
      <c r="H307" s="65"/>
      <c r="I307" s="65"/>
      <c r="J307" s="65"/>
      <c r="K307" s="65"/>
      <c r="L307" s="65"/>
      <c r="M307" s="65"/>
      <c r="N307" s="65"/>
      <c r="O307" s="65"/>
      <c r="P307" s="65"/>
      <c r="Q307" s="65"/>
      <c r="R307" s="65"/>
      <c r="S307" s="65"/>
      <c r="T307" s="65"/>
      <c r="U307" s="65"/>
      <c r="V307" s="65"/>
      <c r="W307" s="65"/>
      <c r="X307" s="65"/>
      <c r="Y307" s="65"/>
      <c r="Z307" s="65"/>
    </row>
    <row r="308" spans="1:26" ht="14.25">
      <c r="A308" s="64"/>
      <c r="B308" s="65"/>
      <c r="C308" s="65"/>
      <c r="D308" s="65"/>
      <c r="E308" s="65"/>
      <c r="F308" s="65"/>
      <c r="G308" s="65"/>
      <c r="H308" s="65"/>
      <c r="I308" s="65"/>
      <c r="J308" s="65"/>
      <c r="K308" s="65"/>
      <c r="L308" s="65"/>
      <c r="M308" s="65"/>
      <c r="N308" s="65"/>
      <c r="O308" s="65"/>
      <c r="P308" s="65"/>
      <c r="Q308" s="65"/>
      <c r="R308" s="65"/>
      <c r="S308" s="65"/>
      <c r="T308" s="65"/>
      <c r="U308" s="65"/>
      <c r="V308" s="65"/>
      <c r="W308" s="65"/>
      <c r="X308" s="65"/>
      <c r="Y308" s="65"/>
      <c r="Z308" s="65"/>
    </row>
    <row r="309" spans="1:26" ht="14.25">
      <c r="A309" s="64"/>
      <c r="B309" s="65"/>
      <c r="C309" s="65"/>
      <c r="D309" s="65"/>
      <c r="E309" s="65"/>
      <c r="F309" s="65"/>
      <c r="G309" s="65"/>
      <c r="H309" s="65"/>
      <c r="I309" s="65"/>
      <c r="J309" s="65"/>
      <c r="K309" s="65"/>
      <c r="L309" s="65"/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</row>
    <row r="310" spans="1:26" ht="14.25">
      <c r="A310" s="64"/>
      <c r="B310" s="65"/>
      <c r="C310" s="65"/>
      <c r="D310" s="65"/>
      <c r="E310" s="65"/>
      <c r="F310" s="65"/>
      <c r="G310" s="65"/>
      <c r="H310" s="65"/>
      <c r="I310" s="65"/>
      <c r="J310" s="65"/>
      <c r="K310" s="65"/>
      <c r="L310" s="65"/>
      <c r="M310" s="65"/>
      <c r="N310" s="65"/>
      <c r="O310" s="65"/>
      <c r="P310" s="65"/>
      <c r="Q310" s="65"/>
      <c r="R310" s="65"/>
      <c r="S310" s="65"/>
      <c r="T310" s="65"/>
      <c r="U310" s="65"/>
      <c r="V310" s="65"/>
      <c r="W310" s="65"/>
      <c r="X310" s="65"/>
      <c r="Y310" s="65"/>
      <c r="Z310" s="65"/>
    </row>
    <row r="311" spans="1:26" ht="14.25">
      <c r="A311" s="64"/>
      <c r="B311" s="65"/>
      <c r="C311" s="65"/>
      <c r="D311" s="65"/>
      <c r="E311" s="65"/>
      <c r="F311" s="65"/>
      <c r="G311" s="65"/>
      <c r="H311" s="65"/>
      <c r="I311" s="65"/>
      <c r="J311" s="65"/>
      <c r="K311" s="65"/>
      <c r="L311" s="65"/>
      <c r="M311" s="65"/>
      <c r="N311" s="65"/>
      <c r="O311" s="65"/>
      <c r="P311" s="65"/>
      <c r="Q311" s="65"/>
      <c r="R311" s="65"/>
      <c r="S311" s="65"/>
      <c r="T311" s="65"/>
      <c r="U311" s="65"/>
      <c r="V311" s="65"/>
      <c r="W311" s="65"/>
      <c r="X311" s="65"/>
      <c r="Y311" s="65"/>
      <c r="Z311" s="65"/>
    </row>
    <row r="312" spans="1:26" ht="14.25">
      <c r="A312" s="64"/>
      <c r="B312" s="65"/>
      <c r="C312" s="65"/>
      <c r="D312" s="65"/>
      <c r="E312" s="65"/>
      <c r="F312" s="65"/>
      <c r="G312" s="65"/>
      <c r="H312" s="65"/>
      <c r="I312" s="65"/>
      <c r="J312" s="65"/>
      <c r="K312" s="65"/>
      <c r="L312" s="65"/>
      <c r="M312" s="65"/>
      <c r="N312" s="65"/>
      <c r="O312" s="65"/>
      <c r="P312" s="65"/>
      <c r="Q312" s="65"/>
      <c r="R312" s="65"/>
      <c r="S312" s="65"/>
      <c r="T312" s="65"/>
      <c r="U312" s="65"/>
      <c r="V312" s="65"/>
      <c r="W312" s="65"/>
      <c r="X312" s="65"/>
      <c r="Y312" s="65"/>
      <c r="Z312" s="65"/>
    </row>
    <row r="313" spans="1:26" ht="14.25">
      <c r="A313" s="64"/>
      <c r="B313" s="65"/>
      <c r="C313" s="65"/>
      <c r="D313" s="65"/>
      <c r="E313" s="65"/>
      <c r="F313" s="65"/>
      <c r="G313" s="65"/>
      <c r="H313" s="65"/>
      <c r="I313" s="65"/>
      <c r="J313" s="65"/>
      <c r="K313" s="65"/>
      <c r="L313" s="65"/>
      <c r="M313" s="65"/>
      <c r="N313" s="65"/>
      <c r="O313" s="65"/>
      <c r="P313" s="65"/>
      <c r="Q313" s="65"/>
      <c r="R313" s="65"/>
      <c r="S313" s="65"/>
      <c r="T313" s="65"/>
      <c r="U313" s="65"/>
      <c r="V313" s="65"/>
      <c r="W313" s="65"/>
      <c r="X313" s="65"/>
      <c r="Y313" s="65"/>
      <c r="Z313" s="65"/>
    </row>
    <row r="314" spans="1:26" ht="14.25">
      <c r="A314" s="64"/>
      <c r="B314" s="65"/>
      <c r="C314" s="65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</row>
    <row r="315" spans="1:26" ht="14.25">
      <c r="A315" s="64"/>
      <c r="B315" s="65"/>
      <c r="C315" s="65"/>
      <c r="D315" s="65"/>
      <c r="E315" s="65"/>
      <c r="F315" s="65"/>
      <c r="G315" s="65"/>
      <c r="H315" s="65"/>
      <c r="I315" s="65"/>
      <c r="J315" s="65"/>
      <c r="K315" s="65"/>
      <c r="L315" s="65"/>
      <c r="M315" s="65"/>
      <c r="N315" s="65"/>
      <c r="O315" s="65"/>
      <c r="P315" s="65"/>
      <c r="Q315" s="65"/>
      <c r="R315" s="65"/>
      <c r="S315" s="65"/>
      <c r="T315" s="65"/>
      <c r="U315" s="65"/>
      <c r="V315" s="65"/>
      <c r="W315" s="65"/>
      <c r="X315" s="65"/>
      <c r="Y315" s="65"/>
      <c r="Z315" s="65"/>
    </row>
    <row r="316" spans="1:26" ht="14.25">
      <c r="A316" s="64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  <c r="O316" s="65"/>
      <c r="P316" s="65"/>
      <c r="Q316" s="65"/>
      <c r="R316" s="65"/>
      <c r="S316" s="65"/>
      <c r="T316" s="65"/>
      <c r="U316" s="65"/>
      <c r="V316" s="65"/>
      <c r="W316" s="65"/>
      <c r="X316" s="65"/>
      <c r="Y316" s="65"/>
      <c r="Z316" s="65"/>
    </row>
    <row r="317" spans="1:26" ht="14.25">
      <c r="A317" s="64"/>
      <c r="B317" s="65"/>
      <c r="C317" s="65"/>
      <c r="D317" s="65"/>
      <c r="E317" s="65"/>
      <c r="F317" s="65"/>
      <c r="G317" s="65"/>
      <c r="H317" s="65"/>
      <c r="I317" s="65"/>
      <c r="J317" s="65"/>
      <c r="K317" s="65"/>
      <c r="L317" s="65"/>
      <c r="M317" s="65"/>
      <c r="N317" s="65"/>
      <c r="O317" s="65"/>
      <c r="P317" s="65"/>
      <c r="Q317" s="65"/>
      <c r="R317" s="65"/>
      <c r="S317" s="65"/>
      <c r="T317" s="65"/>
      <c r="U317" s="65"/>
      <c r="V317" s="65"/>
      <c r="W317" s="65"/>
      <c r="X317" s="65"/>
      <c r="Y317" s="65"/>
      <c r="Z317" s="65"/>
    </row>
    <row r="318" spans="1:26" ht="14.25">
      <c r="A318" s="64"/>
      <c r="B318" s="65"/>
      <c r="C318" s="65"/>
      <c r="D318" s="65"/>
      <c r="E318" s="65"/>
      <c r="F318" s="65"/>
      <c r="G318" s="65"/>
      <c r="H318" s="65"/>
      <c r="I318" s="65"/>
      <c r="J318" s="65"/>
      <c r="K318" s="65"/>
      <c r="L318" s="65"/>
      <c r="M318" s="65"/>
      <c r="N318" s="65"/>
      <c r="O318" s="65"/>
      <c r="P318" s="65"/>
      <c r="Q318" s="65"/>
      <c r="R318" s="65"/>
      <c r="S318" s="65"/>
      <c r="T318" s="65"/>
      <c r="U318" s="65"/>
      <c r="V318" s="65"/>
      <c r="W318" s="65"/>
      <c r="X318" s="65"/>
      <c r="Y318" s="65"/>
      <c r="Z318" s="65"/>
    </row>
    <row r="319" spans="1:26" ht="14.25">
      <c r="A319" s="64"/>
      <c r="B319" s="65"/>
      <c r="C319" s="65"/>
      <c r="D319" s="65"/>
      <c r="E319" s="65"/>
      <c r="F319" s="65"/>
      <c r="G319" s="65"/>
      <c r="H319" s="65"/>
      <c r="I319" s="65"/>
      <c r="J319" s="65"/>
      <c r="K319" s="65"/>
      <c r="L319" s="65"/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</row>
    <row r="320" spans="1:26" ht="14.25">
      <c r="A320" s="64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</row>
    <row r="321" spans="1:26" ht="14.25">
      <c r="A321" s="64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</row>
    <row r="322" spans="1:26" ht="14.25">
      <c r="A322" s="64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</row>
    <row r="323" spans="1:26" ht="14.25">
      <c r="A323" s="64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</row>
    <row r="324" spans="1:26" ht="14.25">
      <c r="A324" s="64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</row>
    <row r="325" spans="1:26" ht="14.25">
      <c r="A325" s="64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</row>
    <row r="326" spans="1:26" ht="14.25">
      <c r="A326" s="64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</row>
    <row r="327" spans="1:26" ht="14.25">
      <c r="A327" s="64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</row>
    <row r="328" spans="1:26" ht="14.25">
      <c r="A328" s="64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</row>
    <row r="329" spans="1:26" ht="14.25">
      <c r="A329" s="64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</row>
    <row r="330" spans="1:26" ht="14.25">
      <c r="A330" s="64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</row>
    <row r="331" spans="1:26" ht="14.25">
      <c r="A331" s="64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</row>
    <row r="332" spans="1:26" ht="14.25">
      <c r="A332" s="64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</row>
    <row r="333" spans="1:26" ht="14.25">
      <c r="A333" s="64"/>
      <c r="B333" s="65"/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</row>
    <row r="334" spans="1:26" ht="14.25">
      <c r="A334" s="64"/>
      <c r="B334" s="65"/>
      <c r="C334" s="65"/>
      <c r="D334" s="65"/>
      <c r="E334" s="65"/>
      <c r="F334" s="65"/>
      <c r="G334" s="65"/>
      <c r="H334" s="65"/>
      <c r="I334" s="65"/>
      <c r="J334" s="65"/>
      <c r="K334" s="65"/>
      <c r="L334" s="65"/>
      <c r="M334" s="65"/>
      <c r="N334" s="65"/>
      <c r="O334" s="65"/>
      <c r="P334" s="65"/>
      <c r="Q334" s="65"/>
      <c r="R334" s="65"/>
      <c r="S334" s="65"/>
      <c r="T334" s="65"/>
      <c r="U334" s="65"/>
      <c r="V334" s="65"/>
      <c r="W334" s="65"/>
      <c r="X334" s="65"/>
      <c r="Y334" s="65"/>
      <c r="Z334" s="65"/>
    </row>
    <row r="335" spans="1:26" ht="14.25">
      <c r="A335" s="64"/>
      <c r="B335" s="65"/>
      <c r="C335" s="65"/>
      <c r="D335" s="65"/>
      <c r="E335" s="65"/>
      <c r="F335" s="65"/>
      <c r="G335" s="65"/>
      <c r="H335" s="65"/>
      <c r="I335" s="65"/>
      <c r="J335" s="65"/>
      <c r="K335" s="65"/>
      <c r="L335" s="65"/>
      <c r="M335" s="65"/>
      <c r="N335" s="65"/>
      <c r="O335" s="65"/>
      <c r="P335" s="65"/>
      <c r="Q335" s="65"/>
      <c r="R335" s="65"/>
      <c r="S335" s="65"/>
      <c r="T335" s="65"/>
      <c r="U335" s="65"/>
      <c r="V335" s="65"/>
      <c r="W335" s="65"/>
      <c r="X335" s="65"/>
      <c r="Y335" s="65"/>
      <c r="Z335" s="65"/>
    </row>
    <row r="336" spans="1:26" ht="14.25">
      <c r="A336" s="64"/>
      <c r="B336" s="65"/>
      <c r="C336" s="65"/>
      <c r="D336" s="65"/>
      <c r="E336" s="65"/>
      <c r="F336" s="65"/>
      <c r="G336" s="65"/>
      <c r="H336" s="65"/>
      <c r="I336" s="65"/>
      <c r="J336" s="65"/>
      <c r="K336" s="65"/>
      <c r="L336" s="65"/>
      <c r="M336" s="65"/>
      <c r="N336" s="65"/>
      <c r="O336" s="65"/>
      <c r="P336" s="65"/>
      <c r="Q336" s="65"/>
      <c r="R336" s="65"/>
      <c r="S336" s="65"/>
      <c r="T336" s="65"/>
      <c r="U336" s="65"/>
      <c r="V336" s="65"/>
      <c r="W336" s="65"/>
      <c r="X336" s="65"/>
      <c r="Y336" s="65"/>
      <c r="Z336" s="65"/>
    </row>
    <row r="337" spans="1:26" ht="14.25">
      <c r="A337" s="64"/>
      <c r="B337" s="65"/>
      <c r="C337" s="65"/>
      <c r="D337" s="65"/>
      <c r="E337" s="65"/>
      <c r="F337" s="65"/>
      <c r="G337" s="65"/>
      <c r="H337" s="65"/>
      <c r="I337" s="65"/>
      <c r="J337" s="65"/>
      <c r="K337" s="65"/>
      <c r="L337" s="65"/>
      <c r="M337" s="65"/>
      <c r="N337" s="65"/>
      <c r="O337" s="65"/>
      <c r="P337" s="65"/>
      <c r="Q337" s="65"/>
      <c r="R337" s="65"/>
      <c r="S337" s="65"/>
      <c r="T337" s="65"/>
      <c r="U337" s="65"/>
      <c r="V337" s="65"/>
      <c r="W337" s="65"/>
      <c r="X337" s="65"/>
      <c r="Y337" s="65"/>
      <c r="Z337" s="65"/>
    </row>
    <row r="338" spans="1:26" ht="14.25">
      <c r="A338" s="64"/>
      <c r="B338" s="65"/>
      <c r="C338" s="65"/>
      <c r="D338" s="65"/>
      <c r="E338" s="65"/>
      <c r="F338" s="65"/>
      <c r="G338" s="65"/>
      <c r="H338" s="65"/>
      <c r="I338" s="65"/>
      <c r="J338" s="65"/>
      <c r="K338" s="65"/>
      <c r="L338" s="65"/>
      <c r="M338" s="65"/>
      <c r="N338" s="65"/>
      <c r="O338" s="65"/>
      <c r="P338" s="65"/>
      <c r="Q338" s="65"/>
      <c r="R338" s="65"/>
      <c r="S338" s="65"/>
      <c r="T338" s="65"/>
      <c r="U338" s="65"/>
      <c r="V338" s="65"/>
      <c r="W338" s="65"/>
      <c r="X338" s="65"/>
      <c r="Y338" s="65"/>
      <c r="Z338" s="65"/>
    </row>
    <row r="339" spans="1:26" ht="14.25">
      <c r="A339" s="64"/>
      <c r="B339" s="65"/>
      <c r="C339" s="65"/>
      <c r="D339" s="65"/>
      <c r="E339" s="65"/>
      <c r="F339" s="65"/>
      <c r="G339" s="65"/>
      <c r="H339" s="65"/>
      <c r="I339" s="65"/>
      <c r="J339" s="65"/>
      <c r="K339" s="65"/>
      <c r="L339" s="65"/>
      <c r="M339" s="65"/>
      <c r="N339" s="65"/>
      <c r="O339" s="65"/>
      <c r="P339" s="65"/>
      <c r="Q339" s="65"/>
      <c r="R339" s="65"/>
      <c r="S339" s="65"/>
      <c r="T339" s="65"/>
      <c r="U339" s="65"/>
      <c r="V339" s="65"/>
      <c r="W339" s="65"/>
      <c r="X339" s="65"/>
      <c r="Y339" s="65"/>
      <c r="Z339" s="65"/>
    </row>
    <row r="340" spans="1:26" ht="14.25">
      <c r="A340" s="64"/>
      <c r="B340" s="65"/>
      <c r="C340" s="65"/>
      <c r="D340" s="65"/>
      <c r="E340" s="65"/>
      <c r="F340" s="65"/>
      <c r="G340" s="65"/>
      <c r="H340" s="65"/>
      <c r="I340" s="65"/>
      <c r="J340" s="65"/>
      <c r="K340" s="65"/>
      <c r="L340" s="65"/>
      <c r="M340" s="65"/>
      <c r="N340" s="65"/>
      <c r="O340" s="65"/>
      <c r="P340" s="65"/>
      <c r="Q340" s="65"/>
      <c r="R340" s="65"/>
      <c r="S340" s="65"/>
      <c r="T340" s="65"/>
      <c r="U340" s="65"/>
      <c r="V340" s="65"/>
      <c r="W340" s="65"/>
      <c r="X340" s="65"/>
      <c r="Y340" s="65"/>
      <c r="Z340" s="65"/>
    </row>
    <row r="341" spans="1:26" ht="14.25">
      <c r="A341" s="64"/>
      <c r="B341" s="65"/>
      <c r="C341" s="65"/>
      <c r="D341" s="65"/>
      <c r="E341" s="65"/>
      <c r="F341" s="65"/>
      <c r="G341" s="65"/>
      <c r="H341" s="65"/>
      <c r="I341" s="65"/>
      <c r="J341" s="65"/>
      <c r="K341" s="65"/>
      <c r="L341" s="65"/>
      <c r="M341" s="65"/>
      <c r="N341" s="65"/>
      <c r="O341" s="65"/>
      <c r="P341" s="65"/>
      <c r="Q341" s="65"/>
      <c r="R341" s="65"/>
      <c r="S341" s="65"/>
      <c r="T341" s="65"/>
      <c r="U341" s="65"/>
      <c r="V341" s="65"/>
      <c r="W341" s="65"/>
      <c r="X341" s="65"/>
      <c r="Y341" s="65"/>
      <c r="Z341" s="65"/>
    </row>
    <row r="342" spans="1:26" ht="14.25">
      <c r="A342" s="64"/>
      <c r="B342" s="65"/>
      <c r="C342" s="65"/>
      <c r="D342" s="65"/>
      <c r="E342" s="65"/>
      <c r="F342" s="65"/>
      <c r="G342" s="65"/>
      <c r="H342" s="65"/>
      <c r="I342" s="65"/>
      <c r="J342" s="65"/>
      <c r="K342" s="65"/>
      <c r="L342" s="65"/>
      <c r="M342" s="65"/>
      <c r="N342" s="65"/>
      <c r="O342" s="65"/>
      <c r="P342" s="65"/>
      <c r="Q342" s="65"/>
      <c r="R342" s="65"/>
      <c r="S342" s="65"/>
      <c r="T342" s="65"/>
      <c r="U342" s="65"/>
      <c r="V342" s="65"/>
      <c r="W342" s="65"/>
      <c r="X342" s="65"/>
      <c r="Y342" s="65"/>
      <c r="Z342" s="65"/>
    </row>
    <row r="343" spans="1:26" ht="14.25">
      <c r="A343" s="64"/>
      <c r="B343" s="65"/>
      <c r="C343" s="65"/>
      <c r="D343" s="65"/>
      <c r="E343" s="65"/>
      <c r="F343" s="65"/>
      <c r="G343" s="65"/>
      <c r="H343" s="65"/>
      <c r="I343" s="65"/>
      <c r="J343" s="65"/>
      <c r="K343" s="65"/>
      <c r="L343" s="65"/>
      <c r="M343" s="65"/>
      <c r="N343" s="65"/>
      <c r="O343" s="65"/>
      <c r="P343" s="65"/>
      <c r="Q343" s="65"/>
      <c r="R343" s="65"/>
      <c r="S343" s="65"/>
      <c r="T343" s="65"/>
      <c r="U343" s="65"/>
      <c r="V343" s="65"/>
      <c r="W343" s="65"/>
      <c r="X343" s="65"/>
      <c r="Y343" s="65"/>
      <c r="Z343" s="65"/>
    </row>
    <row r="344" spans="1:26" ht="14.25">
      <c r="A344" s="64"/>
      <c r="B344" s="65"/>
      <c r="C344" s="65"/>
      <c r="D344" s="65"/>
      <c r="E344" s="65"/>
      <c r="F344" s="65"/>
      <c r="G344" s="65"/>
      <c r="H344" s="65"/>
      <c r="I344" s="65"/>
      <c r="J344" s="65"/>
      <c r="K344" s="65"/>
      <c r="L344" s="65"/>
      <c r="M344" s="65"/>
      <c r="N344" s="65"/>
      <c r="O344" s="65"/>
      <c r="P344" s="65"/>
      <c r="Q344" s="65"/>
      <c r="R344" s="65"/>
      <c r="S344" s="65"/>
      <c r="T344" s="65"/>
      <c r="U344" s="65"/>
      <c r="V344" s="65"/>
      <c r="W344" s="65"/>
      <c r="X344" s="65"/>
      <c r="Y344" s="65"/>
      <c r="Z344" s="65"/>
    </row>
    <row r="345" spans="1:26" ht="14.25">
      <c r="A345" s="64"/>
      <c r="B345" s="65"/>
      <c r="C345" s="65"/>
      <c r="D345" s="65"/>
      <c r="E345" s="65"/>
      <c r="F345" s="65"/>
      <c r="G345" s="65"/>
      <c r="H345" s="65"/>
      <c r="I345" s="65"/>
      <c r="J345" s="65"/>
      <c r="K345" s="65"/>
      <c r="L345" s="65"/>
      <c r="M345" s="65"/>
      <c r="N345" s="65"/>
      <c r="O345" s="65"/>
      <c r="P345" s="65"/>
      <c r="Q345" s="65"/>
      <c r="R345" s="65"/>
      <c r="S345" s="65"/>
      <c r="T345" s="65"/>
      <c r="U345" s="65"/>
      <c r="V345" s="65"/>
      <c r="W345" s="65"/>
      <c r="X345" s="65"/>
      <c r="Y345" s="65"/>
      <c r="Z345" s="65"/>
    </row>
    <row r="346" spans="1:26" ht="14.25">
      <c r="A346" s="64"/>
      <c r="B346" s="65"/>
      <c r="C346" s="65"/>
      <c r="D346" s="65"/>
      <c r="E346" s="65"/>
      <c r="F346" s="65"/>
      <c r="G346" s="65"/>
      <c r="H346" s="65"/>
      <c r="I346" s="65"/>
      <c r="J346" s="65"/>
      <c r="K346" s="65"/>
      <c r="L346" s="65"/>
      <c r="M346" s="65"/>
      <c r="N346" s="65"/>
      <c r="O346" s="65"/>
      <c r="P346" s="65"/>
      <c r="Q346" s="65"/>
      <c r="R346" s="65"/>
      <c r="S346" s="65"/>
      <c r="T346" s="65"/>
      <c r="U346" s="65"/>
      <c r="V346" s="65"/>
      <c r="W346" s="65"/>
      <c r="X346" s="65"/>
      <c r="Y346" s="65"/>
      <c r="Z346" s="65"/>
    </row>
    <row r="347" spans="1:26" ht="14.25">
      <c r="A347" s="64"/>
      <c r="B347" s="65"/>
      <c r="C347" s="65"/>
      <c r="D347" s="65"/>
      <c r="E347" s="65"/>
      <c r="F347" s="65"/>
      <c r="G347" s="65"/>
      <c r="H347" s="65"/>
      <c r="I347" s="65"/>
      <c r="J347" s="65"/>
      <c r="K347" s="65"/>
      <c r="L347" s="65"/>
      <c r="M347" s="65"/>
      <c r="N347" s="65"/>
      <c r="O347" s="65"/>
      <c r="P347" s="65"/>
      <c r="Q347" s="65"/>
      <c r="R347" s="65"/>
      <c r="S347" s="65"/>
      <c r="T347" s="65"/>
      <c r="U347" s="65"/>
      <c r="V347" s="65"/>
      <c r="W347" s="65"/>
      <c r="X347" s="65"/>
      <c r="Y347" s="65"/>
      <c r="Z347" s="65"/>
    </row>
    <row r="348" spans="1:26" ht="14.25">
      <c r="A348" s="64"/>
      <c r="B348" s="65"/>
      <c r="C348" s="65"/>
      <c r="D348" s="65"/>
      <c r="E348" s="65"/>
      <c r="F348" s="65"/>
      <c r="G348" s="65"/>
      <c r="H348" s="65"/>
      <c r="I348" s="65"/>
      <c r="J348" s="65"/>
      <c r="K348" s="65"/>
      <c r="L348" s="65"/>
      <c r="M348" s="65"/>
      <c r="N348" s="65"/>
      <c r="O348" s="65"/>
      <c r="P348" s="65"/>
      <c r="Q348" s="65"/>
      <c r="R348" s="65"/>
      <c r="S348" s="65"/>
      <c r="T348" s="65"/>
      <c r="U348" s="65"/>
      <c r="V348" s="65"/>
      <c r="W348" s="65"/>
      <c r="X348" s="65"/>
      <c r="Y348" s="65"/>
      <c r="Z348" s="65"/>
    </row>
    <row r="349" spans="1:26" ht="14.25">
      <c r="A349" s="64"/>
      <c r="B349" s="65"/>
      <c r="C349" s="65"/>
      <c r="D349" s="65"/>
      <c r="E349" s="65"/>
      <c r="F349" s="65"/>
      <c r="G349" s="65"/>
      <c r="H349" s="65"/>
      <c r="I349" s="65"/>
      <c r="J349" s="65"/>
      <c r="K349" s="65"/>
      <c r="L349" s="65"/>
      <c r="M349" s="65"/>
      <c r="N349" s="65"/>
      <c r="O349" s="65"/>
      <c r="P349" s="65"/>
      <c r="Q349" s="65"/>
      <c r="R349" s="65"/>
      <c r="S349" s="65"/>
      <c r="T349" s="65"/>
      <c r="U349" s="65"/>
      <c r="V349" s="65"/>
      <c r="W349" s="65"/>
      <c r="X349" s="65"/>
      <c r="Y349" s="65"/>
      <c r="Z349" s="65"/>
    </row>
    <row r="350" spans="1:26" ht="14.25">
      <c r="A350" s="64"/>
      <c r="B350" s="65"/>
      <c r="C350" s="65"/>
      <c r="D350" s="65"/>
      <c r="E350" s="65"/>
      <c r="F350" s="65"/>
      <c r="G350" s="65"/>
      <c r="H350" s="65"/>
      <c r="I350" s="65"/>
      <c r="J350" s="65"/>
      <c r="K350" s="65"/>
      <c r="L350" s="65"/>
      <c r="M350" s="65"/>
      <c r="N350" s="65"/>
      <c r="O350" s="65"/>
      <c r="P350" s="65"/>
      <c r="Q350" s="65"/>
      <c r="R350" s="65"/>
      <c r="S350" s="65"/>
      <c r="T350" s="65"/>
      <c r="U350" s="65"/>
      <c r="V350" s="65"/>
      <c r="W350" s="65"/>
      <c r="X350" s="65"/>
      <c r="Y350" s="65"/>
      <c r="Z350" s="65"/>
    </row>
    <row r="351" spans="1:26" ht="14.25">
      <c r="A351" s="64"/>
      <c r="B351" s="65"/>
      <c r="C351" s="65"/>
      <c r="D351" s="65"/>
      <c r="E351" s="65"/>
      <c r="F351" s="65"/>
      <c r="G351" s="65"/>
      <c r="H351" s="65"/>
      <c r="I351" s="65"/>
      <c r="J351" s="65"/>
      <c r="K351" s="65"/>
      <c r="L351" s="65"/>
      <c r="M351" s="65"/>
      <c r="N351" s="65"/>
      <c r="O351" s="65"/>
      <c r="P351" s="65"/>
      <c r="Q351" s="65"/>
      <c r="R351" s="65"/>
      <c r="S351" s="65"/>
      <c r="T351" s="65"/>
      <c r="U351" s="65"/>
      <c r="V351" s="65"/>
      <c r="W351" s="65"/>
      <c r="X351" s="65"/>
      <c r="Y351" s="65"/>
      <c r="Z351" s="65"/>
    </row>
    <row r="352" spans="1:26" ht="14.25">
      <c r="A352" s="64"/>
      <c r="B352" s="65"/>
      <c r="C352" s="65"/>
      <c r="D352" s="65"/>
      <c r="E352" s="65"/>
      <c r="F352" s="65"/>
      <c r="G352" s="65"/>
      <c r="H352" s="65"/>
      <c r="I352" s="65"/>
      <c r="J352" s="65"/>
      <c r="K352" s="65"/>
      <c r="L352" s="65"/>
      <c r="M352" s="65"/>
      <c r="N352" s="65"/>
      <c r="O352" s="65"/>
      <c r="P352" s="65"/>
      <c r="Q352" s="65"/>
      <c r="R352" s="65"/>
      <c r="S352" s="65"/>
      <c r="T352" s="65"/>
      <c r="U352" s="65"/>
      <c r="V352" s="65"/>
      <c r="W352" s="65"/>
      <c r="X352" s="65"/>
      <c r="Y352" s="65"/>
      <c r="Z352" s="65"/>
    </row>
    <row r="353" spans="1:26" ht="14.25">
      <c r="A353" s="64"/>
      <c r="B353" s="65"/>
      <c r="C353" s="65"/>
      <c r="D353" s="65"/>
      <c r="E353" s="65"/>
      <c r="F353" s="65"/>
      <c r="G353" s="65"/>
      <c r="H353" s="65"/>
      <c r="I353" s="65"/>
      <c r="J353" s="65"/>
      <c r="K353" s="65"/>
      <c r="L353" s="65"/>
      <c r="M353" s="65"/>
      <c r="N353" s="65"/>
      <c r="O353" s="65"/>
      <c r="P353" s="65"/>
      <c r="Q353" s="65"/>
      <c r="R353" s="65"/>
      <c r="S353" s="65"/>
      <c r="T353" s="65"/>
      <c r="U353" s="65"/>
      <c r="V353" s="65"/>
      <c r="W353" s="65"/>
      <c r="X353" s="65"/>
      <c r="Y353" s="65"/>
      <c r="Z353" s="65"/>
    </row>
    <row r="354" spans="1:26" ht="14.25">
      <c r="A354" s="64"/>
      <c r="B354" s="65"/>
      <c r="C354" s="65"/>
      <c r="D354" s="65"/>
      <c r="E354" s="65"/>
      <c r="F354" s="65"/>
      <c r="G354" s="65"/>
      <c r="H354" s="65"/>
      <c r="I354" s="65"/>
      <c r="J354" s="65"/>
      <c r="K354" s="65"/>
      <c r="L354" s="65"/>
      <c r="M354" s="65"/>
      <c r="N354" s="65"/>
      <c r="O354" s="65"/>
      <c r="P354" s="65"/>
      <c r="Q354" s="65"/>
      <c r="R354" s="65"/>
      <c r="S354" s="65"/>
      <c r="T354" s="65"/>
      <c r="U354" s="65"/>
      <c r="V354" s="65"/>
      <c r="W354" s="65"/>
      <c r="X354" s="65"/>
      <c r="Y354" s="65"/>
      <c r="Z354" s="65"/>
    </row>
    <row r="355" spans="1:26" ht="14.25">
      <c r="A355" s="64"/>
      <c r="B355" s="65"/>
      <c r="C355" s="65"/>
      <c r="D355" s="65"/>
      <c r="E355" s="65"/>
      <c r="F355" s="65"/>
      <c r="G355" s="65"/>
      <c r="H355" s="65"/>
      <c r="I355" s="65"/>
      <c r="J355" s="65"/>
      <c r="K355" s="65"/>
      <c r="L355" s="65"/>
      <c r="M355" s="65"/>
      <c r="N355" s="65"/>
      <c r="O355" s="65"/>
      <c r="P355" s="65"/>
      <c r="Q355" s="65"/>
      <c r="R355" s="65"/>
      <c r="S355" s="65"/>
      <c r="T355" s="65"/>
      <c r="U355" s="65"/>
      <c r="V355" s="65"/>
      <c r="W355" s="65"/>
      <c r="X355" s="65"/>
      <c r="Y355" s="65"/>
      <c r="Z355" s="65"/>
    </row>
    <row r="356" spans="1:26" ht="14.25">
      <c r="A356" s="64"/>
      <c r="B356" s="65"/>
      <c r="C356" s="65"/>
      <c r="D356" s="65"/>
      <c r="E356" s="65"/>
      <c r="F356" s="65"/>
      <c r="G356" s="65"/>
      <c r="H356" s="65"/>
      <c r="I356" s="65"/>
      <c r="J356" s="65"/>
      <c r="K356" s="65"/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5"/>
      <c r="Z356" s="65"/>
    </row>
    <row r="357" spans="1:26" ht="14.25">
      <c r="A357" s="64"/>
      <c r="B357" s="65"/>
      <c r="C357" s="65"/>
      <c r="D357" s="65"/>
      <c r="E357" s="65"/>
      <c r="F357" s="65"/>
      <c r="G357" s="65"/>
      <c r="H357" s="65"/>
      <c r="I357" s="65"/>
      <c r="J357" s="65"/>
      <c r="K357" s="65"/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5"/>
      <c r="Z357" s="65"/>
    </row>
    <row r="358" spans="1:26" ht="14.25">
      <c r="A358" s="64"/>
      <c r="B358" s="65"/>
      <c r="C358" s="65"/>
      <c r="D358" s="65"/>
      <c r="E358" s="65"/>
      <c r="F358" s="65"/>
      <c r="G358" s="65"/>
      <c r="H358" s="65"/>
      <c r="I358" s="65"/>
      <c r="J358" s="65"/>
      <c r="K358" s="65"/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5"/>
      <c r="Z358" s="65"/>
    </row>
    <row r="359" spans="1:26" ht="14.25">
      <c r="A359" s="64"/>
      <c r="B359" s="65"/>
      <c r="C359" s="65"/>
      <c r="D359" s="65"/>
      <c r="E359" s="65"/>
      <c r="F359" s="65"/>
      <c r="G359" s="65"/>
      <c r="H359" s="65"/>
      <c r="I359" s="65"/>
      <c r="J359" s="65"/>
      <c r="K359" s="65"/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5"/>
      <c r="Z359" s="65"/>
    </row>
    <row r="360" spans="1:26" ht="14.25">
      <c r="A360" s="64"/>
      <c r="B360" s="65"/>
      <c r="C360" s="65"/>
      <c r="D360" s="65"/>
      <c r="E360" s="65"/>
      <c r="F360" s="65"/>
      <c r="G360" s="65"/>
      <c r="H360" s="65"/>
      <c r="I360" s="65"/>
      <c r="J360" s="65"/>
      <c r="K360" s="65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</row>
    <row r="361" spans="1:26" ht="14.25">
      <c r="A361" s="64"/>
      <c r="B361" s="65"/>
      <c r="C361" s="65"/>
      <c r="D361" s="65"/>
      <c r="E361" s="65"/>
      <c r="F361" s="65"/>
      <c r="G361" s="65"/>
      <c r="H361" s="65"/>
      <c r="I361" s="65"/>
      <c r="J361" s="65"/>
      <c r="K361" s="65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</row>
    <row r="362" spans="1:26" ht="14.25">
      <c r="A362" s="64"/>
      <c r="B362" s="65"/>
      <c r="C362" s="65"/>
      <c r="D362" s="65"/>
      <c r="E362" s="65"/>
      <c r="F362" s="65"/>
      <c r="G362" s="65"/>
      <c r="H362" s="65"/>
      <c r="I362" s="65"/>
      <c r="J362" s="65"/>
      <c r="K362" s="65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5"/>
      <c r="Z362" s="65"/>
    </row>
    <row r="363" spans="1:26" ht="14.25">
      <c r="A363" s="64"/>
      <c r="B363" s="65"/>
      <c r="C363" s="65"/>
      <c r="D363" s="65"/>
      <c r="E363" s="65"/>
      <c r="F363" s="65"/>
      <c r="G363" s="65"/>
      <c r="H363" s="65"/>
      <c r="I363" s="65"/>
      <c r="J363" s="65"/>
      <c r="K363" s="65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5"/>
      <c r="Z363" s="65"/>
    </row>
    <row r="364" spans="1:26" ht="14.25">
      <c r="A364" s="64"/>
      <c r="B364" s="65"/>
      <c r="C364" s="65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</row>
    <row r="365" spans="1:26" ht="14.25">
      <c r="A365" s="64"/>
      <c r="B365" s="65"/>
      <c r="C365" s="65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5"/>
      <c r="R365" s="65"/>
      <c r="S365" s="65"/>
      <c r="T365" s="65"/>
      <c r="U365" s="65"/>
      <c r="V365" s="65"/>
      <c r="W365" s="65"/>
      <c r="X365" s="65"/>
      <c r="Y365" s="65"/>
      <c r="Z365" s="65"/>
    </row>
    <row r="366" spans="1:26" ht="14.25">
      <c r="A366" s="64"/>
      <c r="B366" s="65"/>
      <c r="C366" s="65"/>
      <c r="D366" s="65"/>
      <c r="E366" s="65"/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5"/>
      <c r="R366" s="65"/>
      <c r="S366" s="65"/>
      <c r="T366" s="65"/>
      <c r="U366" s="65"/>
      <c r="V366" s="65"/>
      <c r="W366" s="65"/>
      <c r="X366" s="65"/>
      <c r="Y366" s="65"/>
      <c r="Z366" s="65"/>
    </row>
    <row r="367" spans="1:26" ht="14.25">
      <c r="A367" s="64"/>
      <c r="B367" s="65"/>
      <c r="C367" s="65"/>
      <c r="D367" s="65"/>
      <c r="E367" s="65"/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5"/>
      <c r="R367" s="65"/>
      <c r="S367" s="65"/>
      <c r="T367" s="65"/>
      <c r="U367" s="65"/>
      <c r="V367" s="65"/>
      <c r="W367" s="65"/>
      <c r="X367" s="65"/>
      <c r="Y367" s="65"/>
      <c r="Z367" s="65"/>
    </row>
    <row r="368" spans="1:26" ht="14.25">
      <c r="A368" s="64"/>
      <c r="B368" s="65"/>
      <c r="C368" s="65"/>
      <c r="D368" s="65"/>
      <c r="E368" s="65"/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5"/>
      <c r="R368" s="65"/>
      <c r="S368" s="65"/>
      <c r="T368" s="65"/>
      <c r="U368" s="65"/>
      <c r="V368" s="65"/>
      <c r="W368" s="65"/>
      <c r="X368" s="65"/>
      <c r="Y368" s="65"/>
      <c r="Z368" s="65"/>
    </row>
    <row r="369" spans="1:26" ht="14.25">
      <c r="A369" s="64"/>
      <c r="B369" s="65"/>
      <c r="C369" s="65"/>
      <c r="D369" s="65"/>
      <c r="E369" s="65"/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</row>
    <row r="370" spans="1:26" ht="14.25">
      <c r="A370" s="64"/>
      <c r="B370" s="65"/>
      <c r="C370" s="65"/>
      <c r="D370" s="65"/>
      <c r="E370" s="65"/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</row>
    <row r="371" spans="1:26" ht="14.25">
      <c r="A371" s="64"/>
      <c r="B371" s="65"/>
      <c r="C371" s="65"/>
      <c r="D371" s="65"/>
      <c r="E371" s="65"/>
      <c r="F371" s="65"/>
      <c r="G371" s="65"/>
      <c r="H371" s="65"/>
      <c r="I371" s="65"/>
      <c r="J371" s="65"/>
      <c r="K371" s="65"/>
      <c r="L371" s="65"/>
      <c r="M371" s="65"/>
      <c r="N371" s="65"/>
      <c r="O371" s="65"/>
      <c r="P371" s="65"/>
      <c r="Q371" s="65"/>
      <c r="R371" s="65"/>
      <c r="S371" s="65"/>
      <c r="T371" s="65"/>
      <c r="U371" s="65"/>
      <c r="V371" s="65"/>
      <c r="W371" s="65"/>
      <c r="X371" s="65"/>
      <c r="Y371" s="65"/>
      <c r="Z371" s="65"/>
    </row>
    <row r="372" spans="1:26" ht="14.25">
      <c r="A372" s="64"/>
      <c r="B372" s="65"/>
      <c r="C372" s="65"/>
      <c r="D372" s="65"/>
      <c r="E372" s="65"/>
      <c r="F372" s="65"/>
      <c r="G372" s="65"/>
      <c r="H372" s="65"/>
      <c r="I372" s="65"/>
      <c r="J372" s="65"/>
      <c r="K372" s="65"/>
      <c r="L372" s="65"/>
      <c r="M372" s="65"/>
      <c r="N372" s="65"/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</row>
    <row r="373" spans="1:26" ht="14.25">
      <c r="A373" s="64"/>
      <c r="B373" s="65"/>
      <c r="C373" s="65"/>
      <c r="D373" s="65"/>
      <c r="E373" s="65"/>
      <c r="F373" s="65"/>
      <c r="G373" s="65"/>
      <c r="H373" s="65"/>
      <c r="I373" s="65"/>
      <c r="J373" s="65"/>
      <c r="K373" s="65"/>
      <c r="L373" s="65"/>
      <c r="M373" s="65"/>
      <c r="N373" s="65"/>
      <c r="O373" s="65"/>
      <c r="P373" s="65"/>
      <c r="Q373" s="65"/>
      <c r="R373" s="65"/>
      <c r="S373" s="65"/>
      <c r="T373" s="65"/>
      <c r="U373" s="65"/>
      <c r="V373" s="65"/>
      <c r="W373" s="65"/>
      <c r="X373" s="65"/>
      <c r="Y373" s="65"/>
      <c r="Z373" s="65"/>
    </row>
    <row r="374" spans="1:26" ht="14.25">
      <c r="A374" s="64"/>
      <c r="B374" s="65"/>
      <c r="C374" s="65"/>
      <c r="D374" s="65"/>
      <c r="E374" s="65"/>
      <c r="F374" s="65"/>
      <c r="G374" s="65"/>
      <c r="H374" s="65"/>
      <c r="I374" s="65"/>
      <c r="J374" s="65"/>
      <c r="K374" s="65"/>
      <c r="L374" s="65"/>
      <c r="M374" s="65"/>
      <c r="N374" s="65"/>
      <c r="O374" s="65"/>
      <c r="P374" s="65"/>
      <c r="Q374" s="65"/>
      <c r="R374" s="65"/>
      <c r="S374" s="65"/>
      <c r="T374" s="65"/>
      <c r="U374" s="65"/>
      <c r="V374" s="65"/>
      <c r="W374" s="65"/>
      <c r="X374" s="65"/>
      <c r="Y374" s="65"/>
      <c r="Z374" s="65"/>
    </row>
    <row r="375" spans="1:26" ht="14.25">
      <c r="A375" s="64"/>
      <c r="B375" s="65"/>
      <c r="C375" s="65"/>
      <c r="D375" s="65"/>
      <c r="E375" s="65"/>
      <c r="F375" s="65"/>
      <c r="G375" s="65"/>
      <c r="H375" s="65"/>
      <c r="I375" s="65"/>
      <c r="J375" s="65"/>
      <c r="K375" s="65"/>
      <c r="L375" s="65"/>
      <c r="M375" s="65"/>
      <c r="N375" s="65"/>
      <c r="O375" s="65"/>
      <c r="P375" s="65"/>
      <c r="Q375" s="65"/>
      <c r="R375" s="65"/>
      <c r="S375" s="65"/>
      <c r="T375" s="65"/>
      <c r="U375" s="65"/>
      <c r="V375" s="65"/>
      <c r="W375" s="65"/>
      <c r="X375" s="65"/>
      <c r="Y375" s="65"/>
      <c r="Z375" s="65"/>
    </row>
    <row r="376" spans="1:26" ht="14.25">
      <c r="A376" s="64"/>
      <c r="B376" s="65"/>
      <c r="C376" s="65"/>
      <c r="D376" s="65"/>
      <c r="E376" s="65"/>
      <c r="F376" s="65"/>
      <c r="G376" s="65"/>
      <c r="H376" s="65"/>
      <c r="I376" s="65"/>
      <c r="J376" s="65"/>
      <c r="K376" s="65"/>
      <c r="L376" s="65"/>
      <c r="M376" s="65"/>
      <c r="N376" s="65"/>
      <c r="O376" s="65"/>
      <c r="P376" s="65"/>
      <c r="Q376" s="65"/>
      <c r="R376" s="65"/>
      <c r="S376" s="65"/>
      <c r="T376" s="65"/>
      <c r="U376" s="65"/>
      <c r="V376" s="65"/>
      <c r="W376" s="65"/>
      <c r="X376" s="65"/>
      <c r="Y376" s="65"/>
      <c r="Z376" s="65"/>
    </row>
    <row r="377" spans="1:26" ht="14.25">
      <c r="A377" s="64"/>
      <c r="B377" s="65"/>
      <c r="C377" s="65"/>
      <c r="D377" s="65"/>
      <c r="E377" s="65"/>
      <c r="F377" s="65"/>
      <c r="G377" s="65"/>
      <c r="H377" s="65"/>
      <c r="I377" s="65"/>
      <c r="J377" s="65"/>
      <c r="K377" s="65"/>
      <c r="L377" s="65"/>
      <c r="M377" s="65"/>
      <c r="N377" s="65"/>
      <c r="O377" s="65"/>
      <c r="P377" s="65"/>
      <c r="Q377" s="65"/>
      <c r="R377" s="65"/>
      <c r="S377" s="65"/>
      <c r="T377" s="65"/>
      <c r="U377" s="65"/>
      <c r="V377" s="65"/>
      <c r="W377" s="65"/>
      <c r="X377" s="65"/>
      <c r="Y377" s="65"/>
      <c r="Z377" s="65"/>
    </row>
    <row r="378" spans="1:26" ht="14.25">
      <c r="A378" s="64"/>
      <c r="B378" s="65"/>
      <c r="C378" s="65"/>
      <c r="D378" s="65"/>
      <c r="E378" s="65"/>
      <c r="F378" s="65"/>
      <c r="G378" s="65"/>
      <c r="H378" s="65"/>
      <c r="I378" s="65"/>
      <c r="J378" s="65"/>
      <c r="K378" s="65"/>
      <c r="L378" s="65"/>
      <c r="M378" s="65"/>
      <c r="N378" s="65"/>
      <c r="O378" s="65"/>
      <c r="P378" s="65"/>
      <c r="Q378" s="65"/>
      <c r="R378" s="65"/>
      <c r="S378" s="65"/>
      <c r="T378" s="65"/>
      <c r="U378" s="65"/>
      <c r="V378" s="65"/>
      <c r="W378" s="65"/>
      <c r="X378" s="65"/>
      <c r="Y378" s="65"/>
      <c r="Z378" s="65"/>
    </row>
    <row r="379" spans="1:26" ht="14.25">
      <c r="A379" s="64"/>
      <c r="B379" s="65"/>
      <c r="C379" s="65"/>
      <c r="D379" s="65"/>
      <c r="E379" s="65"/>
      <c r="F379" s="65"/>
      <c r="G379" s="65"/>
      <c r="H379" s="65"/>
      <c r="I379" s="65"/>
      <c r="J379" s="65"/>
      <c r="K379" s="65"/>
      <c r="L379" s="65"/>
      <c r="M379" s="65"/>
      <c r="N379" s="65"/>
      <c r="O379" s="65"/>
      <c r="P379" s="65"/>
      <c r="Q379" s="65"/>
      <c r="R379" s="65"/>
      <c r="S379" s="65"/>
      <c r="T379" s="65"/>
      <c r="U379" s="65"/>
      <c r="V379" s="65"/>
      <c r="W379" s="65"/>
      <c r="X379" s="65"/>
      <c r="Y379" s="65"/>
      <c r="Z379" s="65"/>
    </row>
    <row r="380" spans="1:26" ht="14.25">
      <c r="A380" s="64"/>
      <c r="B380" s="65"/>
      <c r="C380" s="65"/>
      <c r="D380" s="65"/>
      <c r="E380" s="65"/>
      <c r="F380" s="65"/>
      <c r="G380" s="65"/>
      <c r="H380" s="65"/>
      <c r="I380" s="65"/>
      <c r="J380" s="65"/>
      <c r="K380" s="65"/>
      <c r="L380" s="65"/>
      <c r="M380" s="65"/>
      <c r="N380" s="65"/>
      <c r="O380" s="65"/>
      <c r="P380" s="65"/>
      <c r="Q380" s="65"/>
      <c r="R380" s="65"/>
      <c r="S380" s="65"/>
      <c r="T380" s="65"/>
      <c r="U380" s="65"/>
      <c r="V380" s="65"/>
      <c r="W380" s="65"/>
      <c r="X380" s="65"/>
      <c r="Y380" s="65"/>
      <c r="Z380" s="65"/>
    </row>
    <row r="381" spans="1:26" ht="14.25">
      <c r="A381" s="64"/>
      <c r="B381" s="65"/>
      <c r="C381" s="65"/>
      <c r="D381" s="65"/>
      <c r="E381" s="65"/>
      <c r="F381" s="65"/>
      <c r="G381" s="65"/>
      <c r="H381" s="65"/>
      <c r="I381" s="65"/>
      <c r="J381" s="65"/>
      <c r="K381" s="65"/>
      <c r="L381" s="65"/>
      <c r="M381" s="65"/>
      <c r="N381" s="65"/>
      <c r="O381" s="65"/>
      <c r="P381" s="65"/>
      <c r="Q381" s="65"/>
      <c r="R381" s="65"/>
      <c r="S381" s="65"/>
      <c r="T381" s="65"/>
      <c r="U381" s="65"/>
      <c r="V381" s="65"/>
      <c r="W381" s="65"/>
      <c r="X381" s="65"/>
      <c r="Y381" s="65"/>
      <c r="Z381" s="65"/>
    </row>
    <row r="382" spans="1:26" ht="14.25">
      <c r="A382" s="64"/>
      <c r="B382" s="65"/>
      <c r="C382" s="65"/>
      <c r="D382" s="65"/>
      <c r="E382" s="65"/>
      <c r="F382" s="65"/>
      <c r="G382" s="65"/>
      <c r="H382" s="65"/>
      <c r="I382" s="65"/>
      <c r="J382" s="65"/>
      <c r="K382" s="65"/>
      <c r="L382" s="65"/>
      <c r="M382" s="65"/>
      <c r="N382" s="65"/>
      <c r="O382" s="65"/>
      <c r="P382" s="65"/>
      <c r="Q382" s="65"/>
      <c r="R382" s="65"/>
      <c r="S382" s="65"/>
      <c r="T382" s="65"/>
      <c r="U382" s="65"/>
      <c r="V382" s="65"/>
      <c r="W382" s="65"/>
      <c r="X382" s="65"/>
      <c r="Y382" s="65"/>
      <c r="Z382" s="65"/>
    </row>
    <row r="383" spans="1:26" ht="14.25">
      <c r="A383" s="64"/>
      <c r="B383" s="65"/>
      <c r="C383" s="65"/>
      <c r="D383" s="65"/>
      <c r="E383" s="65"/>
      <c r="F383" s="65"/>
      <c r="G383" s="65"/>
      <c r="H383" s="65"/>
      <c r="I383" s="65"/>
      <c r="J383" s="65"/>
      <c r="K383" s="65"/>
      <c r="L383" s="65"/>
      <c r="M383" s="65"/>
      <c r="N383" s="65"/>
      <c r="O383" s="65"/>
      <c r="P383" s="65"/>
      <c r="Q383" s="65"/>
      <c r="R383" s="65"/>
      <c r="S383" s="65"/>
      <c r="T383" s="65"/>
      <c r="U383" s="65"/>
      <c r="V383" s="65"/>
      <c r="W383" s="65"/>
      <c r="X383" s="65"/>
      <c r="Y383" s="65"/>
      <c r="Z383" s="65"/>
    </row>
    <row r="384" spans="1:26" ht="14.25">
      <c r="A384" s="64"/>
      <c r="B384" s="65"/>
      <c r="C384" s="65"/>
      <c r="D384" s="65"/>
      <c r="E384" s="65"/>
      <c r="F384" s="65"/>
      <c r="G384" s="65"/>
      <c r="H384" s="65"/>
      <c r="I384" s="65"/>
      <c r="J384" s="65"/>
      <c r="K384" s="65"/>
      <c r="L384" s="65"/>
      <c r="M384" s="65"/>
      <c r="N384" s="65"/>
      <c r="O384" s="65"/>
      <c r="P384" s="65"/>
      <c r="Q384" s="65"/>
      <c r="R384" s="65"/>
      <c r="S384" s="65"/>
      <c r="T384" s="65"/>
      <c r="U384" s="65"/>
      <c r="V384" s="65"/>
      <c r="W384" s="65"/>
      <c r="X384" s="65"/>
      <c r="Y384" s="65"/>
      <c r="Z384" s="65"/>
    </row>
    <row r="385" spans="1:26" ht="14.25">
      <c r="A385" s="64"/>
      <c r="B385" s="65"/>
      <c r="C385" s="65"/>
      <c r="D385" s="65"/>
      <c r="E385" s="65"/>
      <c r="F385" s="65"/>
      <c r="G385" s="65"/>
      <c r="H385" s="65"/>
      <c r="I385" s="65"/>
      <c r="J385" s="65"/>
      <c r="K385" s="65"/>
      <c r="L385" s="65"/>
      <c r="M385" s="65"/>
      <c r="N385" s="65"/>
      <c r="O385" s="65"/>
      <c r="P385" s="65"/>
      <c r="Q385" s="65"/>
      <c r="R385" s="65"/>
      <c r="S385" s="65"/>
      <c r="T385" s="65"/>
      <c r="U385" s="65"/>
      <c r="V385" s="65"/>
      <c r="W385" s="65"/>
      <c r="X385" s="65"/>
      <c r="Y385" s="65"/>
      <c r="Z385" s="65"/>
    </row>
    <row r="386" spans="1:26" ht="14.25">
      <c r="A386" s="64"/>
      <c r="B386" s="65"/>
      <c r="C386" s="65"/>
      <c r="D386" s="65"/>
      <c r="E386" s="65"/>
      <c r="F386" s="65"/>
      <c r="G386" s="65"/>
      <c r="H386" s="65"/>
      <c r="I386" s="65"/>
      <c r="J386" s="65"/>
      <c r="K386" s="65"/>
      <c r="L386" s="65"/>
      <c r="M386" s="65"/>
      <c r="N386" s="65"/>
      <c r="O386" s="65"/>
      <c r="P386" s="65"/>
      <c r="Q386" s="65"/>
      <c r="R386" s="65"/>
      <c r="S386" s="65"/>
      <c r="T386" s="65"/>
      <c r="U386" s="65"/>
      <c r="V386" s="65"/>
      <c r="W386" s="65"/>
      <c r="X386" s="65"/>
      <c r="Y386" s="65"/>
      <c r="Z386" s="65"/>
    </row>
    <row r="387" spans="1:26" ht="14.25">
      <c r="A387" s="64"/>
      <c r="B387" s="65"/>
      <c r="C387" s="65"/>
      <c r="D387" s="65"/>
      <c r="E387" s="65"/>
      <c r="F387" s="65"/>
      <c r="G387" s="65"/>
      <c r="H387" s="65"/>
      <c r="I387" s="65"/>
      <c r="J387" s="65"/>
      <c r="K387" s="65"/>
      <c r="L387" s="65"/>
      <c r="M387" s="65"/>
      <c r="N387" s="65"/>
      <c r="O387" s="65"/>
      <c r="P387" s="65"/>
      <c r="Q387" s="65"/>
      <c r="R387" s="65"/>
      <c r="S387" s="65"/>
      <c r="T387" s="65"/>
      <c r="U387" s="65"/>
      <c r="V387" s="65"/>
      <c r="W387" s="65"/>
      <c r="X387" s="65"/>
      <c r="Y387" s="65"/>
      <c r="Z387" s="65"/>
    </row>
    <row r="388" spans="1:26" ht="14.25">
      <c r="A388" s="64"/>
      <c r="B388" s="65"/>
      <c r="C388" s="65"/>
      <c r="D388" s="65"/>
      <c r="E388" s="65"/>
      <c r="F388" s="65"/>
      <c r="G388" s="65"/>
      <c r="H388" s="65"/>
      <c r="I388" s="65"/>
      <c r="J388" s="65"/>
      <c r="K388" s="65"/>
      <c r="L388" s="65"/>
      <c r="M388" s="65"/>
      <c r="N388" s="65"/>
      <c r="O388" s="65"/>
      <c r="P388" s="65"/>
      <c r="Q388" s="65"/>
      <c r="R388" s="65"/>
      <c r="S388" s="65"/>
      <c r="T388" s="65"/>
      <c r="U388" s="65"/>
      <c r="V388" s="65"/>
      <c r="W388" s="65"/>
      <c r="X388" s="65"/>
      <c r="Y388" s="65"/>
      <c r="Z388" s="65"/>
    </row>
    <row r="389" spans="1:26" ht="14.25">
      <c r="A389" s="64"/>
      <c r="B389" s="65"/>
      <c r="C389" s="65"/>
      <c r="D389" s="65"/>
      <c r="E389" s="65"/>
      <c r="F389" s="65"/>
      <c r="G389" s="65"/>
      <c r="H389" s="65"/>
      <c r="I389" s="65"/>
      <c r="J389" s="65"/>
      <c r="K389" s="65"/>
      <c r="L389" s="65"/>
      <c r="M389" s="65"/>
      <c r="N389" s="65"/>
      <c r="O389" s="65"/>
      <c r="P389" s="65"/>
      <c r="Q389" s="65"/>
      <c r="R389" s="65"/>
      <c r="S389" s="65"/>
      <c r="T389" s="65"/>
      <c r="U389" s="65"/>
      <c r="V389" s="65"/>
      <c r="W389" s="65"/>
      <c r="X389" s="65"/>
      <c r="Y389" s="65"/>
      <c r="Z389" s="65"/>
    </row>
    <row r="390" spans="1:26" ht="14.25">
      <c r="A390" s="64"/>
      <c r="B390" s="65"/>
      <c r="C390" s="65"/>
      <c r="D390" s="65"/>
      <c r="E390" s="65"/>
      <c r="F390" s="65"/>
      <c r="G390" s="65"/>
      <c r="H390" s="65"/>
      <c r="I390" s="65"/>
      <c r="J390" s="65"/>
      <c r="K390" s="65"/>
      <c r="L390" s="65"/>
      <c r="M390" s="65"/>
      <c r="N390" s="65"/>
      <c r="O390" s="65"/>
      <c r="P390" s="65"/>
      <c r="Q390" s="65"/>
      <c r="R390" s="65"/>
      <c r="S390" s="65"/>
      <c r="T390" s="65"/>
      <c r="U390" s="65"/>
      <c r="V390" s="65"/>
      <c r="W390" s="65"/>
      <c r="X390" s="65"/>
      <c r="Y390" s="65"/>
      <c r="Z390" s="65"/>
    </row>
    <row r="391" spans="1:26" ht="14.25">
      <c r="A391" s="64"/>
      <c r="B391" s="65"/>
      <c r="C391" s="65"/>
      <c r="D391" s="65"/>
      <c r="E391" s="65"/>
      <c r="F391" s="65"/>
      <c r="G391" s="65"/>
      <c r="H391" s="65"/>
      <c r="I391" s="65"/>
      <c r="J391" s="65"/>
      <c r="K391" s="65"/>
      <c r="L391" s="65"/>
      <c r="M391" s="65"/>
      <c r="N391" s="65"/>
      <c r="O391" s="65"/>
      <c r="P391" s="65"/>
      <c r="Q391" s="65"/>
      <c r="R391" s="65"/>
      <c r="S391" s="65"/>
      <c r="T391" s="65"/>
      <c r="U391" s="65"/>
      <c r="V391" s="65"/>
      <c r="W391" s="65"/>
      <c r="X391" s="65"/>
      <c r="Y391" s="65"/>
      <c r="Z391" s="65"/>
    </row>
    <row r="392" spans="1:26" ht="14.25">
      <c r="A392" s="64"/>
      <c r="B392" s="65"/>
      <c r="C392" s="65"/>
      <c r="D392" s="65"/>
      <c r="E392" s="65"/>
      <c r="F392" s="65"/>
      <c r="G392" s="65"/>
      <c r="H392" s="65"/>
      <c r="I392" s="65"/>
      <c r="J392" s="65"/>
      <c r="K392" s="65"/>
      <c r="L392" s="65"/>
      <c r="M392" s="65"/>
      <c r="N392" s="65"/>
      <c r="O392" s="65"/>
      <c r="P392" s="65"/>
      <c r="Q392" s="65"/>
      <c r="R392" s="65"/>
      <c r="S392" s="65"/>
      <c r="T392" s="65"/>
      <c r="U392" s="65"/>
      <c r="V392" s="65"/>
      <c r="W392" s="65"/>
      <c r="X392" s="65"/>
      <c r="Y392" s="65"/>
      <c r="Z392" s="65"/>
    </row>
    <row r="393" spans="1:26" ht="14.25">
      <c r="A393" s="64"/>
      <c r="B393" s="65"/>
      <c r="C393" s="65"/>
      <c r="D393" s="65"/>
      <c r="E393" s="65"/>
      <c r="F393" s="65"/>
      <c r="G393" s="65"/>
      <c r="H393" s="65"/>
      <c r="I393" s="65"/>
      <c r="J393" s="65"/>
      <c r="K393" s="65"/>
      <c r="L393" s="65"/>
      <c r="M393" s="65"/>
      <c r="N393" s="65"/>
      <c r="O393" s="65"/>
      <c r="P393" s="65"/>
      <c r="Q393" s="65"/>
      <c r="R393" s="65"/>
      <c r="S393" s="65"/>
      <c r="T393" s="65"/>
      <c r="U393" s="65"/>
      <c r="V393" s="65"/>
      <c r="W393" s="65"/>
      <c r="X393" s="65"/>
      <c r="Y393" s="65"/>
      <c r="Z393" s="65"/>
    </row>
    <row r="394" spans="1:26" ht="14.25">
      <c r="A394" s="64"/>
      <c r="B394" s="65"/>
      <c r="C394" s="65"/>
      <c r="D394" s="65"/>
      <c r="E394" s="65"/>
      <c r="F394" s="65"/>
      <c r="G394" s="65"/>
      <c r="H394" s="65"/>
      <c r="I394" s="65"/>
      <c r="J394" s="65"/>
      <c r="K394" s="65"/>
      <c r="L394" s="65"/>
      <c r="M394" s="65"/>
      <c r="N394" s="65"/>
      <c r="O394" s="65"/>
      <c r="P394" s="65"/>
      <c r="Q394" s="65"/>
      <c r="R394" s="65"/>
      <c r="S394" s="65"/>
      <c r="T394" s="65"/>
      <c r="U394" s="65"/>
      <c r="V394" s="65"/>
      <c r="W394" s="65"/>
      <c r="X394" s="65"/>
      <c r="Y394" s="65"/>
      <c r="Z394" s="65"/>
    </row>
    <row r="395" spans="1:26" ht="14.25">
      <c r="A395" s="64"/>
      <c r="B395" s="65"/>
      <c r="C395" s="65"/>
      <c r="D395" s="65"/>
      <c r="E395" s="65"/>
      <c r="F395" s="65"/>
      <c r="G395" s="65"/>
      <c r="H395" s="65"/>
      <c r="I395" s="65"/>
      <c r="J395" s="65"/>
      <c r="K395" s="65"/>
      <c r="L395" s="65"/>
      <c r="M395" s="65"/>
      <c r="N395" s="65"/>
      <c r="O395" s="65"/>
      <c r="P395" s="65"/>
      <c r="Q395" s="65"/>
      <c r="R395" s="65"/>
      <c r="S395" s="65"/>
      <c r="T395" s="65"/>
      <c r="U395" s="65"/>
      <c r="V395" s="65"/>
      <c r="W395" s="65"/>
      <c r="X395" s="65"/>
      <c r="Y395" s="65"/>
      <c r="Z395" s="65"/>
    </row>
    <row r="396" spans="1:26" ht="14.25">
      <c r="A396" s="64"/>
      <c r="B396" s="65"/>
      <c r="C396" s="65"/>
      <c r="D396" s="65"/>
      <c r="E396" s="65"/>
      <c r="F396" s="65"/>
      <c r="G396" s="65"/>
      <c r="H396" s="65"/>
      <c r="I396" s="65"/>
      <c r="J396" s="65"/>
      <c r="K396" s="65"/>
      <c r="L396" s="65"/>
      <c r="M396" s="65"/>
      <c r="N396" s="65"/>
      <c r="O396" s="65"/>
      <c r="P396" s="65"/>
      <c r="Q396" s="65"/>
      <c r="R396" s="65"/>
      <c r="S396" s="65"/>
      <c r="T396" s="65"/>
      <c r="U396" s="65"/>
      <c r="V396" s="65"/>
      <c r="W396" s="65"/>
      <c r="X396" s="65"/>
      <c r="Y396" s="65"/>
      <c r="Z396" s="65"/>
    </row>
    <row r="397" spans="1:26" ht="14.25">
      <c r="A397" s="64"/>
      <c r="B397" s="65"/>
      <c r="C397" s="65"/>
      <c r="D397" s="65"/>
      <c r="E397" s="65"/>
      <c r="F397" s="65"/>
      <c r="G397" s="65"/>
      <c r="H397" s="65"/>
      <c r="I397" s="65"/>
      <c r="J397" s="65"/>
      <c r="K397" s="65"/>
      <c r="L397" s="65"/>
      <c r="M397" s="65"/>
      <c r="N397" s="65"/>
      <c r="O397" s="65"/>
      <c r="P397" s="65"/>
      <c r="Q397" s="65"/>
      <c r="R397" s="65"/>
      <c r="S397" s="65"/>
      <c r="T397" s="65"/>
      <c r="U397" s="65"/>
      <c r="V397" s="65"/>
      <c r="W397" s="65"/>
      <c r="X397" s="65"/>
      <c r="Y397" s="65"/>
      <c r="Z397" s="65"/>
    </row>
    <row r="398" spans="1:26" ht="14.25">
      <c r="A398" s="64"/>
      <c r="B398" s="65"/>
      <c r="C398" s="65"/>
      <c r="D398" s="65"/>
      <c r="E398" s="65"/>
      <c r="F398" s="65"/>
      <c r="G398" s="65"/>
      <c r="H398" s="65"/>
      <c r="I398" s="65"/>
      <c r="J398" s="65"/>
      <c r="K398" s="65"/>
      <c r="L398" s="65"/>
      <c r="M398" s="65"/>
      <c r="N398" s="65"/>
      <c r="O398" s="65"/>
      <c r="P398" s="65"/>
      <c r="Q398" s="65"/>
      <c r="R398" s="65"/>
      <c r="S398" s="65"/>
      <c r="T398" s="65"/>
      <c r="U398" s="65"/>
      <c r="V398" s="65"/>
      <c r="W398" s="65"/>
      <c r="X398" s="65"/>
      <c r="Y398" s="65"/>
      <c r="Z398" s="65"/>
    </row>
    <row r="399" spans="1:26" ht="14.25">
      <c r="A399" s="64"/>
      <c r="B399" s="65"/>
      <c r="C399" s="65"/>
      <c r="D399" s="65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</row>
    <row r="400" spans="1:26" ht="14.25">
      <c r="A400" s="64"/>
      <c r="B400" s="65"/>
      <c r="C400" s="65"/>
      <c r="D400" s="65"/>
      <c r="E400" s="65"/>
      <c r="F400" s="65"/>
      <c r="G400" s="65"/>
      <c r="H400" s="65"/>
      <c r="I400" s="65"/>
      <c r="J400" s="65"/>
      <c r="K400" s="65"/>
      <c r="L400" s="65"/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</row>
    <row r="401" spans="1:26" ht="14.25">
      <c r="A401" s="64"/>
      <c r="B401" s="65"/>
      <c r="C401" s="65"/>
      <c r="D401" s="65"/>
      <c r="E401" s="65"/>
      <c r="F401" s="65"/>
      <c r="G401" s="65"/>
      <c r="H401" s="65"/>
      <c r="I401" s="65"/>
      <c r="J401" s="65"/>
      <c r="K401" s="65"/>
      <c r="L401" s="65"/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</row>
    <row r="402" spans="1:26" ht="14.25">
      <c r="A402" s="64"/>
      <c r="B402" s="65"/>
      <c r="C402" s="65"/>
      <c r="D402" s="65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</row>
    <row r="403" spans="1:26" ht="14.25">
      <c r="A403" s="64"/>
      <c r="B403" s="65"/>
      <c r="C403" s="65"/>
      <c r="D403" s="65"/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</row>
    <row r="404" spans="1:26" ht="14.25">
      <c r="A404" s="64"/>
      <c r="B404" s="65"/>
      <c r="C404" s="65"/>
      <c r="D404" s="65"/>
      <c r="E404" s="65"/>
      <c r="F404" s="65"/>
      <c r="G404" s="65"/>
      <c r="H404" s="65"/>
      <c r="I404" s="65"/>
      <c r="J404" s="65"/>
      <c r="K404" s="65"/>
      <c r="L404" s="65"/>
      <c r="M404" s="65"/>
      <c r="N404" s="65"/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</row>
    <row r="405" spans="1:26" ht="14.25">
      <c r="A405" s="64"/>
      <c r="B405" s="65"/>
      <c r="C405" s="65"/>
      <c r="D405" s="65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</row>
    <row r="406" spans="1:26" ht="14.25">
      <c r="A406" s="64"/>
      <c r="B406" s="65"/>
      <c r="C406" s="65"/>
      <c r="D406" s="65"/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</row>
    <row r="407" spans="1:26" ht="14.25">
      <c r="A407" s="64"/>
      <c r="B407" s="65"/>
      <c r="C407" s="65"/>
      <c r="D407" s="65"/>
      <c r="E407" s="65"/>
      <c r="F407" s="65"/>
      <c r="G407" s="65"/>
      <c r="H407" s="65"/>
      <c r="I407" s="65"/>
      <c r="J407" s="65"/>
      <c r="K407" s="65"/>
      <c r="L407" s="65"/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</row>
    <row r="408" spans="1:26" ht="14.25">
      <c r="A408" s="64"/>
      <c r="B408" s="65"/>
      <c r="C408" s="65"/>
      <c r="D408" s="65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</row>
    <row r="409" spans="1:26" ht="14.25">
      <c r="A409" s="64"/>
      <c r="B409" s="65"/>
      <c r="C409" s="65"/>
      <c r="D409" s="65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</row>
    <row r="410" spans="1:26" ht="14.25">
      <c r="A410" s="64"/>
      <c r="B410" s="65"/>
      <c r="C410" s="65"/>
      <c r="D410" s="65"/>
      <c r="E410" s="65"/>
      <c r="F410" s="65"/>
      <c r="G410" s="65"/>
      <c r="H410" s="65"/>
      <c r="I410" s="65"/>
      <c r="J410" s="65"/>
      <c r="K410" s="65"/>
      <c r="L410" s="65"/>
      <c r="M410" s="65"/>
      <c r="N410" s="65"/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</row>
    <row r="411" spans="1:26" ht="14.25">
      <c r="A411" s="64"/>
      <c r="B411" s="65"/>
      <c r="C411" s="65"/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</row>
    <row r="412" spans="1:26" ht="14.25">
      <c r="A412" s="64"/>
      <c r="B412" s="65"/>
      <c r="C412" s="65"/>
      <c r="D412" s="65"/>
      <c r="E412" s="65"/>
      <c r="F412" s="65"/>
      <c r="G412" s="65"/>
      <c r="H412" s="65"/>
      <c r="I412" s="65"/>
      <c r="J412" s="65"/>
      <c r="K412" s="65"/>
      <c r="L412" s="65"/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</row>
    <row r="413" spans="1:26" ht="14.25">
      <c r="A413" s="64"/>
      <c r="B413" s="65"/>
      <c r="C413" s="65"/>
      <c r="D413" s="65"/>
      <c r="E413" s="65"/>
      <c r="F413" s="65"/>
      <c r="G413" s="65"/>
      <c r="H413" s="65"/>
      <c r="I413" s="65"/>
      <c r="J413" s="65"/>
      <c r="K413" s="65"/>
      <c r="L413" s="65"/>
      <c r="M413" s="65"/>
      <c r="N413" s="65"/>
      <c r="O413" s="65"/>
      <c r="P413" s="65"/>
      <c r="Q413" s="65"/>
      <c r="R413" s="65"/>
      <c r="S413" s="65"/>
      <c r="T413" s="65"/>
      <c r="U413" s="65"/>
      <c r="V413" s="65"/>
      <c r="W413" s="65"/>
      <c r="X413" s="65"/>
      <c r="Y413" s="65"/>
      <c r="Z413" s="65"/>
    </row>
    <row r="414" spans="1:26" ht="14.25">
      <c r="A414" s="64"/>
      <c r="B414" s="65"/>
      <c r="C414" s="65"/>
      <c r="D414" s="65"/>
      <c r="E414" s="65"/>
      <c r="F414" s="65"/>
      <c r="G414" s="65"/>
      <c r="H414" s="65"/>
      <c r="I414" s="65"/>
      <c r="J414" s="65"/>
      <c r="K414" s="65"/>
      <c r="L414" s="65"/>
      <c r="M414" s="65"/>
      <c r="N414" s="65"/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</row>
    <row r="415" spans="1:26" ht="14.25">
      <c r="A415" s="64"/>
      <c r="B415" s="65"/>
      <c r="C415" s="65"/>
      <c r="D415" s="65"/>
      <c r="E415" s="65"/>
      <c r="F415" s="65"/>
      <c r="G415" s="65"/>
      <c r="H415" s="65"/>
      <c r="I415" s="65"/>
      <c r="J415" s="65"/>
      <c r="K415" s="65"/>
      <c r="L415" s="65"/>
      <c r="M415" s="65"/>
      <c r="N415" s="65"/>
      <c r="O415" s="65"/>
      <c r="P415" s="65"/>
      <c r="Q415" s="65"/>
      <c r="R415" s="65"/>
      <c r="S415" s="65"/>
      <c r="T415" s="65"/>
      <c r="U415" s="65"/>
      <c r="V415" s="65"/>
      <c r="W415" s="65"/>
      <c r="X415" s="65"/>
      <c r="Y415" s="65"/>
      <c r="Z415" s="65"/>
    </row>
    <row r="416" spans="1:26" ht="14.25">
      <c r="A416" s="64"/>
      <c r="B416" s="65"/>
      <c r="C416" s="65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</row>
    <row r="417" spans="1:26" ht="14.25">
      <c r="A417" s="64"/>
      <c r="B417" s="65"/>
      <c r="C417" s="65"/>
      <c r="D417" s="65"/>
      <c r="E417" s="65"/>
      <c r="F417" s="65"/>
      <c r="G417" s="65"/>
      <c r="H417" s="65"/>
      <c r="I417" s="65"/>
      <c r="J417" s="65"/>
      <c r="K417" s="65"/>
      <c r="L417" s="65"/>
      <c r="M417" s="65"/>
      <c r="N417" s="65"/>
      <c r="O417" s="65"/>
      <c r="P417" s="65"/>
      <c r="Q417" s="65"/>
      <c r="R417" s="65"/>
      <c r="S417" s="65"/>
      <c r="T417" s="65"/>
      <c r="U417" s="65"/>
      <c r="V417" s="65"/>
      <c r="W417" s="65"/>
      <c r="X417" s="65"/>
      <c r="Y417" s="65"/>
      <c r="Z417" s="65"/>
    </row>
    <row r="418" spans="1:26" ht="14.25">
      <c r="A418" s="64"/>
      <c r="B418" s="65"/>
      <c r="C418" s="65"/>
      <c r="D418" s="65"/>
      <c r="E418" s="65"/>
      <c r="F418" s="65"/>
      <c r="G418" s="65"/>
      <c r="H418" s="65"/>
      <c r="I418" s="65"/>
      <c r="J418" s="65"/>
      <c r="K418" s="65"/>
      <c r="L418" s="65"/>
      <c r="M418" s="65"/>
      <c r="N418" s="65"/>
      <c r="O418" s="65"/>
      <c r="P418" s="65"/>
      <c r="Q418" s="65"/>
      <c r="R418" s="65"/>
      <c r="S418" s="65"/>
      <c r="T418" s="65"/>
      <c r="U418" s="65"/>
      <c r="V418" s="65"/>
      <c r="W418" s="65"/>
      <c r="X418" s="65"/>
      <c r="Y418" s="65"/>
      <c r="Z418" s="65"/>
    </row>
    <row r="419" spans="1:26" ht="14.25">
      <c r="A419" s="64"/>
      <c r="B419" s="65"/>
      <c r="C419" s="65"/>
      <c r="D419" s="65"/>
      <c r="E419" s="65"/>
      <c r="F419" s="65"/>
      <c r="G419" s="65"/>
      <c r="H419" s="65"/>
      <c r="I419" s="65"/>
      <c r="J419" s="65"/>
      <c r="K419" s="65"/>
      <c r="L419" s="65"/>
      <c r="M419" s="65"/>
      <c r="N419" s="65"/>
      <c r="O419" s="65"/>
      <c r="P419" s="65"/>
      <c r="Q419" s="65"/>
      <c r="R419" s="65"/>
      <c r="S419" s="65"/>
      <c r="T419" s="65"/>
      <c r="U419" s="65"/>
      <c r="V419" s="65"/>
      <c r="W419" s="65"/>
      <c r="X419" s="65"/>
      <c r="Y419" s="65"/>
      <c r="Z419" s="65"/>
    </row>
    <row r="420" spans="1:26" ht="14.25">
      <c r="A420" s="64"/>
      <c r="B420" s="65"/>
      <c r="C420" s="65"/>
      <c r="D420" s="65"/>
      <c r="E420" s="65"/>
      <c r="F420" s="65"/>
      <c r="G420" s="65"/>
      <c r="H420" s="65"/>
      <c r="I420" s="65"/>
      <c r="J420" s="65"/>
      <c r="K420" s="65"/>
      <c r="L420" s="65"/>
      <c r="M420" s="65"/>
      <c r="N420" s="65"/>
      <c r="O420" s="65"/>
      <c r="P420" s="65"/>
      <c r="Q420" s="65"/>
      <c r="R420" s="65"/>
      <c r="S420" s="65"/>
      <c r="T420" s="65"/>
      <c r="U420" s="65"/>
      <c r="V420" s="65"/>
      <c r="W420" s="65"/>
      <c r="X420" s="65"/>
      <c r="Y420" s="65"/>
      <c r="Z420" s="65"/>
    </row>
    <row r="421" spans="1:26" ht="14.25">
      <c r="A421" s="64"/>
      <c r="B421" s="65"/>
      <c r="C421" s="65"/>
      <c r="D421" s="65"/>
      <c r="E421" s="65"/>
      <c r="F421" s="65"/>
      <c r="G421" s="65"/>
      <c r="H421" s="65"/>
      <c r="I421" s="65"/>
      <c r="J421" s="65"/>
      <c r="K421" s="65"/>
      <c r="L421" s="65"/>
      <c r="M421" s="65"/>
      <c r="N421" s="65"/>
      <c r="O421" s="65"/>
      <c r="P421" s="65"/>
      <c r="Q421" s="65"/>
      <c r="R421" s="65"/>
      <c r="S421" s="65"/>
      <c r="T421" s="65"/>
      <c r="U421" s="65"/>
      <c r="V421" s="65"/>
      <c r="W421" s="65"/>
      <c r="X421" s="65"/>
      <c r="Y421" s="65"/>
      <c r="Z421" s="65"/>
    </row>
    <row r="422" spans="1:26" ht="14.25">
      <c r="A422" s="64"/>
      <c r="B422" s="65"/>
      <c r="C422" s="65"/>
      <c r="D422" s="65"/>
      <c r="E422" s="65"/>
      <c r="F422" s="65"/>
      <c r="G422" s="65"/>
      <c r="H422" s="65"/>
      <c r="I422" s="65"/>
      <c r="J422" s="65"/>
      <c r="K422" s="65"/>
      <c r="L422" s="65"/>
      <c r="M422" s="65"/>
      <c r="N422" s="65"/>
      <c r="O422" s="65"/>
      <c r="P422" s="65"/>
      <c r="Q422" s="65"/>
      <c r="R422" s="65"/>
      <c r="S422" s="65"/>
      <c r="T422" s="65"/>
      <c r="U422" s="65"/>
      <c r="V422" s="65"/>
      <c r="W422" s="65"/>
      <c r="X422" s="65"/>
      <c r="Y422" s="65"/>
      <c r="Z422" s="65"/>
    </row>
    <row r="423" spans="1:26" ht="14.25">
      <c r="A423" s="64"/>
      <c r="B423" s="65"/>
      <c r="C423" s="65"/>
      <c r="D423" s="65"/>
      <c r="E423" s="65"/>
      <c r="F423" s="65"/>
      <c r="G423" s="65"/>
      <c r="H423" s="65"/>
      <c r="I423" s="65"/>
      <c r="J423" s="65"/>
      <c r="K423" s="65"/>
      <c r="L423" s="65"/>
      <c r="M423" s="65"/>
      <c r="N423" s="65"/>
      <c r="O423" s="65"/>
      <c r="P423" s="65"/>
      <c r="Q423" s="65"/>
      <c r="R423" s="65"/>
      <c r="S423" s="65"/>
      <c r="T423" s="65"/>
      <c r="U423" s="65"/>
      <c r="V423" s="65"/>
      <c r="W423" s="65"/>
      <c r="X423" s="65"/>
      <c r="Y423" s="65"/>
      <c r="Z423" s="65"/>
    </row>
    <row r="424" spans="1:26" ht="14.25">
      <c r="A424" s="64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  <c r="Z424" s="65"/>
    </row>
    <row r="425" spans="1:26" ht="14.25">
      <c r="A425" s="64"/>
      <c r="B425" s="65"/>
      <c r="C425" s="65"/>
      <c r="D425" s="65"/>
      <c r="E425" s="65"/>
      <c r="F425" s="65"/>
      <c r="G425" s="65"/>
      <c r="H425" s="65"/>
      <c r="I425" s="65"/>
      <c r="J425" s="65"/>
      <c r="K425" s="65"/>
      <c r="L425" s="65"/>
      <c r="M425" s="65"/>
      <c r="N425" s="65"/>
      <c r="O425" s="65"/>
      <c r="P425" s="65"/>
      <c r="Q425" s="65"/>
      <c r="R425" s="65"/>
      <c r="S425" s="65"/>
      <c r="T425" s="65"/>
      <c r="U425" s="65"/>
      <c r="V425" s="65"/>
      <c r="W425" s="65"/>
      <c r="X425" s="65"/>
      <c r="Y425" s="65"/>
      <c r="Z425" s="65"/>
    </row>
    <row r="426" spans="1:26" ht="14.25">
      <c r="A426" s="64"/>
      <c r="B426" s="65"/>
      <c r="C426" s="65"/>
      <c r="D426" s="65"/>
      <c r="E426" s="65"/>
      <c r="F426" s="65"/>
      <c r="G426" s="65"/>
      <c r="H426" s="65"/>
      <c r="I426" s="65"/>
      <c r="J426" s="65"/>
      <c r="K426" s="65"/>
      <c r="L426" s="65"/>
      <c r="M426" s="65"/>
      <c r="N426" s="65"/>
      <c r="O426" s="65"/>
      <c r="P426" s="65"/>
      <c r="Q426" s="65"/>
      <c r="R426" s="65"/>
      <c r="S426" s="65"/>
      <c r="T426" s="65"/>
      <c r="U426" s="65"/>
      <c r="V426" s="65"/>
      <c r="W426" s="65"/>
      <c r="X426" s="65"/>
      <c r="Y426" s="65"/>
      <c r="Z426" s="65"/>
    </row>
    <row r="427" spans="1:26" ht="14.25">
      <c r="A427" s="64"/>
      <c r="B427" s="65"/>
      <c r="C427" s="65"/>
      <c r="D427" s="65"/>
      <c r="E427" s="65"/>
      <c r="F427" s="65"/>
      <c r="G427" s="65"/>
      <c r="H427" s="65"/>
      <c r="I427" s="65"/>
      <c r="J427" s="65"/>
      <c r="K427" s="65"/>
      <c r="L427" s="65"/>
      <c r="M427" s="65"/>
      <c r="N427" s="65"/>
      <c r="O427" s="65"/>
      <c r="P427" s="65"/>
      <c r="Q427" s="65"/>
      <c r="R427" s="65"/>
      <c r="S427" s="65"/>
      <c r="T427" s="65"/>
      <c r="U427" s="65"/>
      <c r="V427" s="65"/>
      <c r="W427" s="65"/>
      <c r="X427" s="65"/>
      <c r="Y427" s="65"/>
      <c r="Z427" s="65"/>
    </row>
    <row r="428" spans="1:26" ht="14.25">
      <c r="A428" s="64"/>
      <c r="B428" s="65"/>
      <c r="C428" s="65"/>
      <c r="D428" s="65"/>
      <c r="E428" s="65"/>
      <c r="F428" s="65"/>
      <c r="G428" s="65"/>
      <c r="H428" s="65"/>
      <c r="I428" s="65"/>
      <c r="J428" s="65"/>
      <c r="K428" s="65"/>
      <c r="L428" s="65"/>
      <c r="M428" s="65"/>
      <c r="N428" s="65"/>
      <c r="O428" s="65"/>
      <c r="P428" s="65"/>
      <c r="Q428" s="65"/>
      <c r="R428" s="65"/>
      <c r="S428" s="65"/>
      <c r="T428" s="65"/>
      <c r="U428" s="65"/>
      <c r="V428" s="65"/>
      <c r="W428" s="65"/>
      <c r="X428" s="65"/>
      <c r="Y428" s="65"/>
      <c r="Z428" s="65"/>
    </row>
    <row r="429" spans="1:26" ht="14.25">
      <c r="A429" s="64"/>
      <c r="B429" s="65"/>
      <c r="C429" s="65"/>
      <c r="D429" s="65"/>
      <c r="E429" s="65"/>
      <c r="F429" s="65"/>
      <c r="G429" s="65"/>
      <c r="H429" s="65"/>
      <c r="I429" s="65"/>
      <c r="J429" s="65"/>
      <c r="K429" s="65"/>
      <c r="L429" s="65"/>
      <c r="M429" s="65"/>
      <c r="N429" s="65"/>
      <c r="O429" s="65"/>
      <c r="P429" s="65"/>
      <c r="Q429" s="65"/>
      <c r="R429" s="65"/>
      <c r="S429" s="65"/>
      <c r="T429" s="65"/>
      <c r="U429" s="65"/>
      <c r="V429" s="65"/>
      <c r="W429" s="65"/>
      <c r="X429" s="65"/>
      <c r="Y429" s="65"/>
      <c r="Z429" s="65"/>
    </row>
    <row r="430" spans="1:26" ht="14.25">
      <c r="A430" s="64"/>
      <c r="B430" s="65"/>
      <c r="C430" s="65"/>
      <c r="D430" s="65"/>
      <c r="E430" s="65"/>
      <c r="F430" s="65"/>
      <c r="G430" s="65"/>
      <c r="H430" s="65"/>
      <c r="I430" s="65"/>
      <c r="J430" s="65"/>
      <c r="K430" s="65"/>
      <c r="L430" s="65"/>
      <c r="M430" s="65"/>
      <c r="N430" s="65"/>
      <c r="O430" s="65"/>
      <c r="P430" s="65"/>
      <c r="Q430" s="65"/>
      <c r="R430" s="65"/>
      <c r="S430" s="65"/>
      <c r="T430" s="65"/>
      <c r="U430" s="65"/>
      <c r="V430" s="65"/>
      <c r="W430" s="65"/>
      <c r="X430" s="65"/>
      <c r="Y430" s="65"/>
      <c r="Z430" s="65"/>
    </row>
    <row r="431" spans="1:26" ht="14.25">
      <c r="A431" s="64"/>
      <c r="B431" s="65"/>
      <c r="C431" s="65"/>
      <c r="D431" s="65"/>
      <c r="E431" s="65"/>
      <c r="F431" s="65"/>
      <c r="G431" s="65"/>
      <c r="H431" s="65"/>
      <c r="I431" s="65"/>
      <c r="J431" s="65"/>
      <c r="K431" s="65"/>
      <c r="L431" s="65"/>
      <c r="M431" s="65"/>
      <c r="N431" s="65"/>
      <c r="O431" s="65"/>
      <c r="P431" s="65"/>
      <c r="Q431" s="65"/>
      <c r="R431" s="65"/>
      <c r="S431" s="65"/>
      <c r="T431" s="65"/>
      <c r="U431" s="65"/>
      <c r="V431" s="65"/>
      <c r="W431" s="65"/>
      <c r="X431" s="65"/>
      <c r="Y431" s="65"/>
      <c r="Z431" s="65"/>
    </row>
    <row r="432" spans="1:26" ht="14.25">
      <c r="A432" s="64"/>
      <c r="B432" s="65"/>
      <c r="C432" s="65"/>
      <c r="D432" s="65"/>
      <c r="E432" s="65"/>
      <c r="F432" s="65"/>
      <c r="G432" s="65"/>
      <c r="H432" s="65"/>
      <c r="I432" s="65"/>
      <c r="J432" s="65"/>
      <c r="K432" s="65"/>
      <c r="L432" s="65"/>
      <c r="M432" s="65"/>
      <c r="N432" s="65"/>
      <c r="O432" s="65"/>
      <c r="P432" s="65"/>
      <c r="Q432" s="65"/>
      <c r="R432" s="65"/>
      <c r="S432" s="65"/>
      <c r="T432" s="65"/>
      <c r="U432" s="65"/>
      <c r="V432" s="65"/>
      <c r="W432" s="65"/>
      <c r="X432" s="65"/>
      <c r="Y432" s="65"/>
      <c r="Z432" s="65"/>
    </row>
    <row r="433" spans="1:26" ht="14.25">
      <c r="A433" s="64"/>
      <c r="B433" s="65"/>
      <c r="C433" s="65"/>
      <c r="D433" s="65"/>
      <c r="E433" s="65"/>
      <c r="F433" s="65"/>
      <c r="G433" s="65"/>
      <c r="H433" s="65"/>
      <c r="I433" s="65"/>
      <c r="J433" s="65"/>
      <c r="K433" s="65"/>
      <c r="L433" s="65"/>
      <c r="M433" s="65"/>
      <c r="N433" s="65"/>
      <c r="O433" s="65"/>
      <c r="P433" s="65"/>
      <c r="Q433" s="65"/>
      <c r="R433" s="65"/>
      <c r="S433" s="65"/>
      <c r="T433" s="65"/>
      <c r="U433" s="65"/>
      <c r="V433" s="65"/>
      <c r="W433" s="65"/>
      <c r="X433" s="65"/>
      <c r="Y433" s="65"/>
      <c r="Z433" s="65"/>
    </row>
    <row r="434" spans="1:26" ht="14.25">
      <c r="A434" s="64"/>
      <c r="B434" s="65"/>
      <c r="C434" s="65"/>
      <c r="D434" s="65"/>
      <c r="E434" s="65"/>
      <c r="F434" s="65"/>
      <c r="G434" s="65"/>
      <c r="H434" s="65"/>
      <c r="I434" s="65"/>
      <c r="J434" s="65"/>
      <c r="K434" s="65"/>
      <c r="L434" s="65"/>
      <c r="M434" s="65"/>
      <c r="N434" s="65"/>
      <c r="O434" s="65"/>
      <c r="P434" s="65"/>
      <c r="Q434" s="65"/>
      <c r="R434" s="65"/>
      <c r="S434" s="65"/>
      <c r="T434" s="65"/>
      <c r="U434" s="65"/>
      <c r="V434" s="65"/>
      <c r="W434" s="65"/>
      <c r="X434" s="65"/>
      <c r="Y434" s="65"/>
      <c r="Z434" s="65"/>
    </row>
    <row r="435" spans="1:26" ht="14.25">
      <c r="A435" s="64"/>
      <c r="B435" s="65"/>
      <c r="C435" s="65"/>
      <c r="D435" s="65"/>
      <c r="E435" s="65"/>
      <c r="F435" s="65"/>
      <c r="G435" s="65"/>
      <c r="H435" s="65"/>
      <c r="I435" s="65"/>
      <c r="J435" s="65"/>
      <c r="K435" s="65"/>
      <c r="L435" s="65"/>
      <c r="M435" s="65"/>
      <c r="N435" s="65"/>
      <c r="O435" s="65"/>
      <c r="P435" s="65"/>
      <c r="Q435" s="65"/>
      <c r="R435" s="65"/>
      <c r="S435" s="65"/>
      <c r="T435" s="65"/>
      <c r="U435" s="65"/>
      <c r="V435" s="65"/>
      <c r="W435" s="65"/>
      <c r="X435" s="65"/>
      <c r="Y435" s="65"/>
      <c r="Z435" s="65"/>
    </row>
    <row r="436" spans="1:26" ht="14.25">
      <c r="A436" s="64"/>
      <c r="B436" s="65"/>
      <c r="C436" s="65"/>
      <c r="D436" s="65"/>
      <c r="E436" s="65"/>
      <c r="F436" s="65"/>
      <c r="G436" s="65"/>
      <c r="H436" s="65"/>
      <c r="I436" s="65"/>
      <c r="J436" s="65"/>
      <c r="K436" s="65"/>
      <c r="L436" s="65"/>
      <c r="M436" s="65"/>
      <c r="N436" s="65"/>
      <c r="O436" s="65"/>
      <c r="P436" s="65"/>
      <c r="Q436" s="65"/>
      <c r="R436" s="65"/>
      <c r="S436" s="65"/>
      <c r="T436" s="65"/>
      <c r="U436" s="65"/>
      <c r="V436" s="65"/>
      <c r="W436" s="65"/>
      <c r="X436" s="65"/>
      <c r="Y436" s="65"/>
      <c r="Z436" s="65"/>
    </row>
    <row r="437" spans="1:26" ht="14.25">
      <c r="A437" s="64"/>
      <c r="B437" s="65"/>
      <c r="C437" s="65"/>
      <c r="D437" s="65"/>
      <c r="E437" s="65"/>
      <c r="F437" s="65"/>
      <c r="G437" s="65"/>
      <c r="H437" s="65"/>
      <c r="I437" s="65"/>
      <c r="J437" s="65"/>
      <c r="K437" s="65"/>
      <c r="L437" s="65"/>
      <c r="M437" s="65"/>
      <c r="N437" s="65"/>
      <c r="O437" s="65"/>
      <c r="P437" s="65"/>
      <c r="Q437" s="65"/>
      <c r="R437" s="65"/>
      <c r="S437" s="65"/>
      <c r="T437" s="65"/>
      <c r="U437" s="65"/>
      <c r="V437" s="65"/>
      <c r="W437" s="65"/>
      <c r="X437" s="65"/>
      <c r="Y437" s="65"/>
      <c r="Z437" s="65"/>
    </row>
    <row r="438" spans="1:26" ht="14.25">
      <c r="A438" s="64"/>
      <c r="B438" s="65"/>
      <c r="C438" s="65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</row>
    <row r="439" spans="1:26" ht="14.25">
      <c r="A439" s="64"/>
      <c r="B439" s="65"/>
      <c r="C439" s="65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</row>
    <row r="440" spans="1:26" ht="14.25">
      <c r="A440" s="64"/>
      <c r="B440" s="65"/>
      <c r="C440" s="65"/>
      <c r="D440" s="65"/>
      <c r="E440" s="65"/>
      <c r="F440" s="65"/>
      <c r="G440" s="65"/>
      <c r="H440" s="65"/>
      <c r="I440" s="65"/>
      <c r="J440" s="65"/>
      <c r="K440" s="65"/>
      <c r="L440" s="65"/>
      <c r="M440" s="65"/>
      <c r="N440" s="65"/>
      <c r="O440" s="65"/>
      <c r="P440" s="65"/>
      <c r="Q440" s="65"/>
      <c r="R440" s="65"/>
      <c r="S440" s="65"/>
      <c r="T440" s="65"/>
      <c r="U440" s="65"/>
      <c r="V440" s="65"/>
      <c r="W440" s="65"/>
      <c r="X440" s="65"/>
      <c r="Y440" s="65"/>
      <c r="Z440" s="65"/>
    </row>
    <row r="441" spans="1:26" ht="14.25">
      <c r="A441" s="64"/>
      <c r="B441" s="65"/>
      <c r="C441" s="65"/>
      <c r="D441" s="65"/>
      <c r="E441" s="65"/>
      <c r="F441" s="65"/>
      <c r="G441" s="65"/>
      <c r="H441" s="65"/>
      <c r="I441" s="65"/>
      <c r="J441" s="65"/>
      <c r="K441" s="65"/>
      <c r="L441" s="65"/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</row>
    <row r="442" spans="1:26" ht="14.25">
      <c r="A442" s="64"/>
      <c r="B442" s="65"/>
      <c r="C442" s="65"/>
      <c r="D442" s="65"/>
      <c r="E442" s="65"/>
      <c r="F442" s="65"/>
      <c r="G442" s="65"/>
      <c r="H442" s="65"/>
      <c r="I442" s="65"/>
      <c r="J442" s="65"/>
      <c r="K442" s="65"/>
      <c r="L442" s="65"/>
      <c r="M442" s="65"/>
      <c r="N442" s="65"/>
      <c r="O442" s="65"/>
      <c r="P442" s="65"/>
      <c r="Q442" s="65"/>
      <c r="R442" s="65"/>
      <c r="S442" s="65"/>
      <c r="T442" s="65"/>
      <c r="U442" s="65"/>
      <c r="V442" s="65"/>
      <c r="W442" s="65"/>
      <c r="X442" s="65"/>
      <c r="Y442" s="65"/>
      <c r="Z442" s="65"/>
    </row>
    <row r="443" spans="1:26" ht="14.25">
      <c r="A443" s="64"/>
      <c r="B443" s="65"/>
      <c r="C443" s="65"/>
      <c r="D443" s="65"/>
      <c r="E443" s="65"/>
      <c r="F443" s="65"/>
      <c r="G443" s="65"/>
      <c r="H443" s="65"/>
      <c r="I443" s="65"/>
      <c r="J443" s="65"/>
      <c r="K443" s="65"/>
      <c r="L443" s="65"/>
      <c r="M443" s="65"/>
      <c r="N443" s="65"/>
      <c r="O443" s="65"/>
      <c r="P443" s="65"/>
      <c r="Q443" s="65"/>
      <c r="R443" s="65"/>
      <c r="S443" s="65"/>
      <c r="T443" s="65"/>
      <c r="U443" s="65"/>
      <c r="V443" s="65"/>
      <c r="W443" s="65"/>
      <c r="X443" s="65"/>
      <c r="Y443" s="65"/>
      <c r="Z443" s="65"/>
    </row>
    <row r="444" spans="1:26" ht="14.25">
      <c r="A444" s="64"/>
      <c r="B444" s="65"/>
      <c r="C444" s="65"/>
      <c r="D444" s="65"/>
      <c r="E444" s="65"/>
      <c r="F444" s="65"/>
      <c r="G444" s="65"/>
      <c r="H444" s="65"/>
      <c r="I444" s="65"/>
      <c r="J444" s="65"/>
      <c r="K444" s="65"/>
      <c r="L444" s="65"/>
      <c r="M444" s="65"/>
      <c r="N444" s="65"/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</row>
    <row r="445" spans="1:26" ht="14.25">
      <c r="A445" s="64"/>
      <c r="B445" s="65"/>
      <c r="C445" s="65"/>
      <c r="D445" s="65"/>
      <c r="E445" s="65"/>
      <c r="F445" s="65"/>
      <c r="G445" s="65"/>
      <c r="H445" s="65"/>
      <c r="I445" s="65"/>
      <c r="J445" s="65"/>
      <c r="K445" s="65"/>
      <c r="L445" s="65"/>
      <c r="M445" s="65"/>
      <c r="N445" s="65"/>
      <c r="O445" s="65"/>
      <c r="P445" s="65"/>
      <c r="Q445" s="65"/>
      <c r="R445" s="65"/>
      <c r="S445" s="65"/>
      <c r="T445" s="65"/>
      <c r="U445" s="65"/>
      <c r="V445" s="65"/>
      <c r="W445" s="65"/>
      <c r="X445" s="65"/>
      <c r="Y445" s="65"/>
      <c r="Z445" s="65"/>
    </row>
    <row r="446" spans="1:26" ht="14.25">
      <c r="A446" s="64"/>
      <c r="B446" s="65"/>
      <c r="C446" s="65"/>
      <c r="D446" s="65"/>
      <c r="E446" s="65"/>
      <c r="F446" s="65"/>
      <c r="G446" s="65"/>
      <c r="H446" s="65"/>
      <c r="I446" s="65"/>
      <c r="J446" s="65"/>
      <c r="K446" s="65"/>
      <c r="L446" s="65"/>
      <c r="M446" s="65"/>
      <c r="N446" s="65"/>
      <c r="O446" s="65"/>
      <c r="P446" s="65"/>
      <c r="Q446" s="65"/>
      <c r="R446" s="65"/>
      <c r="S446" s="65"/>
      <c r="T446" s="65"/>
      <c r="U446" s="65"/>
      <c r="V446" s="65"/>
      <c r="W446" s="65"/>
      <c r="X446" s="65"/>
      <c r="Y446" s="65"/>
      <c r="Z446" s="65"/>
    </row>
    <row r="447" spans="1:26" ht="14.25">
      <c r="A447" s="64"/>
      <c r="B447" s="65"/>
      <c r="C447" s="65"/>
      <c r="D447" s="65"/>
      <c r="E447" s="65"/>
      <c r="F447" s="65"/>
      <c r="G447" s="65"/>
      <c r="H447" s="65"/>
      <c r="I447" s="65"/>
      <c r="J447" s="65"/>
      <c r="K447" s="65"/>
      <c r="L447" s="65"/>
      <c r="M447" s="65"/>
      <c r="N447" s="65"/>
      <c r="O447" s="65"/>
      <c r="P447" s="65"/>
      <c r="Q447" s="65"/>
      <c r="R447" s="65"/>
      <c r="S447" s="65"/>
      <c r="T447" s="65"/>
      <c r="U447" s="65"/>
      <c r="V447" s="65"/>
      <c r="W447" s="65"/>
      <c r="X447" s="65"/>
      <c r="Y447" s="65"/>
      <c r="Z447" s="65"/>
    </row>
    <row r="448" spans="1:26" ht="14.25">
      <c r="A448" s="64"/>
      <c r="B448" s="65"/>
      <c r="C448" s="65"/>
      <c r="D448" s="65"/>
      <c r="E448" s="65"/>
      <c r="F448" s="65"/>
      <c r="G448" s="65"/>
      <c r="H448" s="65"/>
      <c r="I448" s="65"/>
      <c r="J448" s="65"/>
      <c r="K448" s="65"/>
      <c r="L448" s="65"/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  <c r="X448" s="65"/>
      <c r="Y448" s="65"/>
      <c r="Z448" s="65"/>
    </row>
    <row r="449" spans="1:26" ht="14.25">
      <c r="A449" s="64"/>
      <c r="B449" s="65"/>
      <c r="C449" s="65"/>
      <c r="D449" s="65"/>
      <c r="E449" s="65"/>
      <c r="F449" s="65"/>
      <c r="G449" s="65"/>
      <c r="H449" s="65"/>
      <c r="I449" s="65"/>
      <c r="J449" s="65"/>
      <c r="K449" s="65"/>
      <c r="L449" s="65"/>
      <c r="M449" s="65"/>
      <c r="N449" s="65"/>
      <c r="O449" s="65"/>
      <c r="P449" s="65"/>
      <c r="Q449" s="65"/>
      <c r="R449" s="65"/>
      <c r="S449" s="65"/>
      <c r="T449" s="65"/>
      <c r="U449" s="65"/>
      <c r="V449" s="65"/>
      <c r="W449" s="65"/>
      <c r="X449" s="65"/>
      <c r="Y449" s="65"/>
      <c r="Z449" s="65"/>
    </row>
    <row r="450" spans="1:26" ht="14.25">
      <c r="A450" s="64"/>
      <c r="B450" s="65"/>
      <c r="C450" s="65"/>
      <c r="D450" s="65"/>
      <c r="E450" s="65"/>
      <c r="F450" s="65"/>
      <c r="G450" s="65"/>
      <c r="H450" s="65"/>
      <c r="I450" s="65"/>
      <c r="J450" s="65"/>
      <c r="K450" s="65"/>
      <c r="L450" s="65"/>
      <c r="M450" s="65"/>
      <c r="N450" s="65"/>
      <c r="O450" s="65"/>
      <c r="P450" s="65"/>
      <c r="Q450" s="65"/>
      <c r="R450" s="65"/>
      <c r="S450" s="65"/>
      <c r="T450" s="65"/>
      <c r="U450" s="65"/>
      <c r="V450" s="65"/>
      <c r="W450" s="65"/>
      <c r="X450" s="65"/>
      <c r="Y450" s="65"/>
      <c r="Z450" s="65"/>
    </row>
    <row r="451" spans="1:26" ht="14.25">
      <c r="A451" s="64"/>
      <c r="B451" s="65"/>
      <c r="C451" s="65"/>
      <c r="D451" s="65"/>
      <c r="E451" s="65"/>
      <c r="F451" s="65"/>
      <c r="G451" s="65"/>
      <c r="H451" s="65"/>
      <c r="I451" s="65"/>
      <c r="J451" s="65"/>
      <c r="K451" s="65"/>
      <c r="L451" s="65"/>
      <c r="M451" s="65"/>
      <c r="N451" s="65"/>
      <c r="O451" s="65"/>
      <c r="P451" s="65"/>
      <c r="Q451" s="65"/>
      <c r="R451" s="65"/>
      <c r="S451" s="65"/>
      <c r="T451" s="65"/>
      <c r="U451" s="65"/>
      <c r="V451" s="65"/>
      <c r="W451" s="65"/>
      <c r="X451" s="65"/>
      <c r="Y451" s="65"/>
      <c r="Z451" s="65"/>
    </row>
    <row r="452" spans="1:26" ht="14.25">
      <c r="A452" s="64"/>
      <c r="B452" s="65"/>
      <c r="C452" s="65"/>
      <c r="D452" s="65"/>
      <c r="E452" s="65"/>
      <c r="F452" s="65"/>
      <c r="G452" s="65"/>
      <c r="H452" s="65"/>
      <c r="I452" s="65"/>
      <c r="J452" s="65"/>
      <c r="K452" s="65"/>
      <c r="L452" s="65"/>
      <c r="M452" s="65"/>
      <c r="N452" s="65"/>
      <c r="O452" s="65"/>
      <c r="P452" s="65"/>
      <c r="Q452" s="65"/>
      <c r="R452" s="65"/>
      <c r="S452" s="65"/>
      <c r="T452" s="65"/>
      <c r="U452" s="65"/>
      <c r="V452" s="65"/>
      <c r="W452" s="65"/>
      <c r="X452" s="65"/>
      <c r="Y452" s="65"/>
      <c r="Z452" s="65"/>
    </row>
    <row r="453" spans="1:26" ht="14.25">
      <c r="A453" s="64"/>
      <c r="B453" s="65"/>
      <c r="C453" s="65"/>
      <c r="D453" s="65"/>
      <c r="E453" s="65"/>
      <c r="F453" s="65"/>
      <c r="G453" s="65"/>
      <c r="H453" s="65"/>
      <c r="I453" s="65"/>
      <c r="J453" s="65"/>
      <c r="K453" s="65"/>
      <c r="L453" s="65"/>
      <c r="M453" s="65"/>
      <c r="N453" s="65"/>
      <c r="O453" s="65"/>
      <c r="P453" s="65"/>
      <c r="Q453" s="65"/>
      <c r="R453" s="65"/>
      <c r="S453" s="65"/>
      <c r="T453" s="65"/>
      <c r="U453" s="65"/>
      <c r="V453" s="65"/>
      <c r="W453" s="65"/>
      <c r="X453" s="65"/>
      <c r="Y453" s="65"/>
      <c r="Z453" s="65"/>
    </row>
    <row r="454" spans="1:26" ht="14.25">
      <c r="A454" s="64"/>
      <c r="B454" s="65"/>
      <c r="C454" s="65"/>
      <c r="D454" s="65"/>
      <c r="E454" s="65"/>
      <c r="F454" s="65"/>
      <c r="G454" s="65"/>
      <c r="H454" s="65"/>
      <c r="I454" s="65"/>
      <c r="J454" s="65"/>
      <c r="K454" s="65"/>
      <c r="L454" s="65"/>
      <c r="M454" s="65"/>
      <c r="N454" s="65"/>
      <c r="O454" s="65"/>
      <c r="P454" s="65"/>
      <c r="Q454" s="65"/>
      <c r="R454" s="65"/>
      <c r="S454" s="65"/>
      <c r="T454" s="65"/>
      <c r="U454" s="65"/>
      <c r="V454" s="65"/>
      <c r="W454" s="65"/>
      <c r="X454" s="65"/>
      <c r="Y454" s="65"/>
      <c r="Z454" s="65"/>
    </row>
    <row r="455" spans="1:26" ht="14.25">
      <c r="A455" s="64"/>
      <c r="B455" s="65"/>
      <c r="C455" s="65"/>
      <c r="D455" s="65"/>
      <c r="E455" s="65"/>
      <c r="F455" s="65"/>
      <c r="G455" s="65"/>
      <c r="H455" s="65"/>
      <c r="I455" s="65"/>
      <c r="J455" s="65"/>
      <c r="K455" s="65"/>
      <c r="L455" s="65"/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</row>
    <row r="456" spans="1:26" ht="14.25">
      <c r="A456" s="64"/>
      <c r="B456" s="65"/>
      <c r="C456" s="65"/>
      <c r="D456" s="65"/>
      <c r="E456" s="65"/>
      <c r="F456" s="65"/>
      <c r="G456" s="65"/>
      <c r="H456" s="65"/>
      <c r="I456" s="65"/>
      <c r="J456" s="65"/>
      <c r="K456" s="65"/>
      <c r="L456" s="65"/>
      <c r="M456" s="65"/>
      <c r="N456" s="65"/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</row>
    <row r="457" spans="1:26" ht="14.25">
      <c r="A457" s="64"/>
      <c r="B457" s="65"/>
      <c r="C457" s="65"/>
      <c r="D457" s="65"/>
      <c r="E457" s="65"/>
      <c r="F457" s="65"/>
      <c r="G457" s="65"/>
      <c r="H457" s="65"/>
      <c r="I457" s="65"/>
      <c r="J457" s="65"/>
      <c r="K457" s="65"/>
      <c r="L457" s="65"/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</row>
    <row r="458" spans="1:26" ht="14.25">
      <c r="A458" s="64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  <c r="Z458" s="65"/>
    </row>
    <row r="459" spans="1:26" ht="14.25">
      <c r="A459" s="64"/>
      <c r="B459" s="65"/>
      <c r="C459" s="65"/>
      <c r="D459" s="65"/>
      <c r="E459" s="65"/>
      <c r="F459" s="65"/>
      <c r="G459" s="65"/>
      <c r="H459" s="65"/>
      <c r="I459" s="65"/>
      <c r="J459" s="65"/>
      <c r="K459" s="65"/>
      <c r="L459" s="65"/>
      <c r="M459" s="65"/>
      <c r="N459" s="65"/>
      <c r="O459" s="65"/>
      <c r="P459" s="65"/>
      <c r="Q459" s="65"/>
      <c r="R459" s="65"/>
      <c r="S459" s="65"/>
      <c r="T459" s="65"/>
      <c r="U459" s="65"/>
      <c r="V459" s="65"/>
      <c r="W459" s="65"/>
      <c r="X459" s="65"/>
      <c r="Y459" s="65"/>
      <c r="Z459" s="65"/>
    </row>
    <row r="460" spans="1:26" ht="14.25">
      <c r="A460" s="64"/>
      <c r="B460" s="65"/>
      <c r="C460" s="65"/>
      <c r="D460" s="65"/>
      <c r="E460" s="65"/>
      <c r="F460" s="65"/>
      <c r="G460" s="65"/>
      <c r="H460" s="65"/>
      <c r="I460" s="65"/>
      <c r="J460" s="65"/>
      <c r="K460" s="65"/>
      <c r="L460" s="65"/>
      <c r="M460" s="65"/>
      <c r="N460" s="65"/>
      <c r="O460" s="65"/>
      <c r="P460" s="65"/>
      <c r="Q460" s="65"/>
      <c r="R460" s="65"/>
      <c r="S460" s="65"/>
      <c r="T460" s="65"/>
      <c r="U460" s="65"/>
      <c r="V460" s="65"/>
      <c r="W460" s="65"/>
      <c r="X460" s="65"/>
      <c r="Y460" s="65"/>
      <c r="Z460" s="65"/>
    </row>
    <row r="461" spans="1:26" ht="14.25">
      <c r="A461" s="64"/>
      <c r="B461" s="65"/>
      <c r="C461" s="65"/>
      <c r="D461" s="65"/>
      <c r="E461" s="65"/>
      <c r="F461" s="65"/>
      <c r="G461" s="65"/>
      <c r="H461" s="65"/>
      <c r="I461" s="65"/>
      <c r="J461" s="65"/>
      <c r="K461" s="65"/>
      <c r="L461" s="65"/>
      <c r="M461" s="65"/>
      <c r="N461" s="65"/>
      <c r="O461" s="65"/>
      <c r="P461" s="65"/>
      <c r="Q461" s="65"/>
      <c r="R461" s="65"/>
      <c r="S461" s="65"/>
      <c r="T461" s="65"/>
      <c r="U461" s="65"/>
      <c r="V461" s="65"/>
      <c r="W461" s="65"/>
      <c r="X461" s="65"/>
      <c r="Y461" s="65"/>
      <c r="Z461" s="65"/>
    </row>
    <row r="462" spans="1:26" ht="14.25">
      <c r="A462" s="64"/>
      <c r="B462" s="65"/>
      <c r="C462" s="65"/>
      <c r="D462" s="65"/>
      <c r="E462" s="65"/>
      <c r="F462" s="65"/>
      <c r="G462" s="65"/>
      <c r="H462" s="65"/>
      <c r="I462" s="65"/>
      <c r="J462" s="65"/>
      <c r="K462" s="65"/>
      <c r="L462" s="65"/>
      <c r="M462" s="65"/>
      <c r="N462" s="65"/>
      <c r="O462" s="65"/>
      <c r="P462" s="65"/>
      <c r="Q462" s="65"/>
      <c r="R462" s="65"/>
      <c r="S462" s="65"/>
      <c r="T462" s="65"/>
      <c r="U462" s="65"/>
      <c r="V462" s="65"/>
      <c r="W462" s="65"/>
      <c r="X462" s="65"/>
      <c r="Y462" s="65"/>
      <c r="Z462" s="65"/>
    </row>
    <row r="463" spans="1:26" ht="14.25">
      <c r="A463" s="64"/>
      <c r="B463" s="65"/>
      <c r="C463" s="65"/>
      <c r="D463" s="65"/>
      <c r="E463" s="65"/>
      <c r="F463" s="65"/>
      <c r="G463" s="65"/>
      <c r="H463" s="65"/>
      <c r="I463" s="65"/>
      <c r="J463" s="65"/>
      <c r="K463" s="65"/>
      <c r="L463" s="65"/>
      <c r="M463" s="65"/>
      <c r="N463" s="65"/>
      <c r="O463" s="65"/>
      <c r="P463" s="65"/>
      <c r="Q463" s="65"/>
      <c r="R463" s="65"/>
      <c r="S463" s="65"/>
      <c r="T463" s="65"/>
      <c r="U463" s="65"/>
      <c r="V463" s="65"/>
      <c r="W463" s="65"/>
      <c r="X463" s="65"/>
      <c r="Y463" s="65"/>
      <c r="Z463" s="65"/>
    </row>
    <row r="464" spans="1:26" ht="14.25">
      <c r="A464" s="64"/>
      <c r="B464" s="65"/>
      <c r="C464" s="65"/>
      <c r="D464" s="65"/>
      <c r="E464" s="65"/>
      <c r="F464" s="65"/>
      <c r="G464" s="65"/>
      <c r="H464" s="65"/>
      <c r="I464" s="65"/>
      <c r="J464" s="65"/>
      <c r="K464" s="65"/>
      <c r="L464" s="65"/>
      <c r="M464" s="65"/>
      <c r="N464" s="65"/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</row>
    <row r="465" spans="1:26" ht="14.25">
      <c r="A465" s="64"/>
      <c r="B465" s="65"/>
      <c r="C465" s="65"/>
      <c r="D465" s="65"/>
      <c r="E465" s="65"/>
      <c r="F465" s="65"/>
      <c r="G465" s="65"/>
      <c r="H465" s="65"/>
      <c r="I465" s="65"/>
      <c r="J465" s="65"/>
      <c r="K465" s="65"/>
      <c r="L465" s="65"/>
      <c r="M465" s="65"/>
      <c r="N465" s="65"/>
      <c r="O465" s="65"/>
      <c r="P465" s="65"/>
      <c r="Q465" s="65"/>
      <c r="R465" s="65"/>
      <c r="S465" s="65"/>
      <c r="T465" s="65"/>
      <c r="U465" s="65"/>
      <c r="V465" s="65"/>
      <c r="W465" s="65"/>
      <c r="X465" s="65"/>
      <c r="Y465" s="65"/>
      <c r="Z465" s="65"/>
    </row>
    <row r="466" spans="1:26" ht="14.25">
      <c r="A466" s="64"/>
      <c r="B466" s="65"/>
      <c r="C466" s="65"/>
      <c r="D466" s="65"/>
      <c r="E466" s="65"/>
      <c r="F466" s="65"/>
      <c r="G466" s="65"/>
      <c r="H466" s="65"/>
      <c r="I466" s="65"/>
      <c r="J466" s="65"/>
      <c r="K466" s="65"/>
      <c r="L466" s="65"/>
      <c r="M466" s="65"/>
      <c r="N466" s="65"/>
      <c r="O466" s="65"/>
      <c r="P466" s="65"/>
      <c r="Q466" s="65"/>
      <c r="R466" s="65"/>
      <c r="S466" s="65"/>
      <c r="T466" s="65"/>
      <c r="U466" s="65"/>
      <c r="V466" s="65"/>
      <c r="W466" s="65"/>
      <c r="X466" s="65"/>
      <c r="Y466" s="65"/>
      <c r="Z466" s="65"/>
    </row>
    <row r="467" spans="1:26" ht="14.25">
      <c r="A467" s="64"/>
      <c r="B467" s="65"/>
      <c r="C467" s="65"/>
      <c r="D467" s="65"/>
      <c r="E467" s="65"/>
      <c r="F467" s="65"/>
      <c r="G467" s="65"/>
      <c r="H467" s="65"/>
      <c r="I467" s="65"/>
      <c r="J467" s="65"/>
      <c r="K467" s="65"/>
      <c r="L467" s="65"/>
      <c r="M467" s="65"/>
      <c r="N467" s="65"/>
      <c r="O467" s="65"/>
      <c r="P467" s="65"/>
      <c r="Q467" s="65"/>
      <c r="R467" s="65"/>
      <c r="S467" s="65"/>
      <c r="T467" s="65"/>
      <c r="U467" s="65"/>
      <c r="V467" s="65"/>
      <c r="W467" s="65"/>
      <c r="X467" s="65"/>
      <c r="Y467" s="65"/>
      <c r="Z467" s="65"/>
    </row>
    <row r="468" spans="1:26" ht="14.25">
      <c r="A468" s="64"/>
      <c r="B468" s="65"/>
      <c r="C468" s="65"/>
      <c r="D468" s="65"/>
      <c r="E468" s="65"/>
      <c r="F468" s="65"/>
      <c r="G468" s="65"/>
      <c r="H468" s="65"/>
      <c r="I468" s="65"/>
      <c r="J468" s="65"/>
      <c r="K468" s="65"/>
      <c r="L468" s="65"/>
      <c r="M468" s="65"/>
      <c r="N468" s="65"/>
      <c r="O468" s="65"/>
      <c r="P468" s="65"/>
      <c r="Q468" s="65"/>
      <c r="R468" s="65"/>
      <c r="S468" s="65"/>
      <c r="T468" s="65"/>
      <c r="U468" s="65"/>
      <c r="V468" s="65"/>
      <c r="W468" s="65"/>
      <c r="X468" s="65"/>
      <c r="Y468" s="65"/>
      <c r="Z468" s="65"/>
    </row>
    <row r="469" spans="1:26" ht="14.25">
      <c r="A469" s="64"/>
      <c r="B469" s="65"/>
      <c r="C469" s="65"/>
      <c r="D469" s="65"/>
      <c r="E469" s="65"/>
      <c r="F469" s="65"/>
      <c r="G469" s="65"/>
      <c r="H469" s="65"/>
      <c r="I469" s="65"/>
      <c r="J469" s="65"/>
      <c r="K469" s="65"/>
      <c r="L469" s="65"/>
      <c r="M469" s="65"/>
      <c r="N469" s="65"/>
      <c r="O469" s="65"/>
      <c r="P469" s="65"/>
      <c r="Q469" s="65"/>
      <c r="R469" s="65"/>
      <c r="S469" s="65"/>
      <c r="T469" s="65"/>
      <c r="U469" s="65"/>
      <c r="V469" s="65"/>
      <c r="W469" s="65"/>
      <c r="X469" s="65"/>
      <c r="Y469" s="65"/>
      <c r="Z469" s="65"/>
    </row>
    <row r="470" spans="1:26" ht="14.25">
      <c r="A470" s="64"/>
      <c r="B470" s="65"/>
      <c r="C470" s="65"/>
      <c r="D470" s="65"/>
      <c r="E470" s="65"/>
      <c r="F470" s="65"/>
      <c r="G470" s="65"/>
      <c r="H470" s="65"/>
      <c r="I470" s="65"/>
      <c r="J470" s="65"/>
      <c r="K470" s="65"/>
      <c r="L470" s="65"/>
      <c r="M470" s="65"/>
      <c r="N470" s="65"/>
      <c r="O470" s="65"/>
      <c r="P470" s="65"/>
      <c r="Q470" s="65"/>
      <c r="R470" s="65"/>
      <c r="S470" s="65"/>
      <c r="T470" s="65"/>
      <c r="U470" s="65"/>
      <c r="V470" s="65"/>
      <c r="W470" s="65"/>
      <c r="X470" s="65"/>
      <c r="Y470" s="65"/>
      <c r="Z470" s="65"/>
    </row>
    <row r="471" spans="1:26" ht="14.25">
      <c r="A471" s="64"/>
      <c r="B471" s="65"/>
      <c r="C471" s="65"/>
      <c r="D471" s="65"/>
      <c r="E471" s="65"/>
      <c r="F471" s="65"/>
      <c r="G471" s="65"/>
      <c r="H471" s="65"/>
      <c r="I471" s="65"/>
      <c r="J471" s="65"/>
      <c r="K471" s="65"/>
      <c r="L471" s="65"/>
      <c r="M471" s="65"/>
      <c r="N471" s="65"/>
      <c r="O471" s="65"/>
      <c r="P471" s="65"/>
      <c r="Q471" s="65"/>
      <c r="R471" s="65"/>
      <c r="S471" s="65"/>
      <c r="T471" s="65"/>
      <c r="U471" s="65"/>
      <c r="V471" s="65"/>
      <c r="W471" s="65"/>
      <c r="X471" s="65"/>
      <c r="Y471" s="65"/>
      <c r="Z471" s="65"/>
    </row>
    <row r="472" spans="1:26" ht="14.25">
      <c r="A472" s="64"/>
      <c r="B472" s="65"/>
      <c r="C472" s="65"/>
      <c r="D472" s="65"/>
      <c r="E472" s="65"/>
      <c r="F472" s="65"/>
      <c r="G472" s="65"/>
      <c r="H472" s="65"/>
      <c r="I472" s="65"/>
      <c r="J472" s="65"/>
      <c r="K472" s="65"/>
      <c r="L472" s="65"/>
      <c r="M472" s="65"/>
      <c r="N472" s="65"/>
      <c r="O472" s="65"/>
      <c r="P472" s="65"/>
      <c r="Q472" s="65"/>
      <c r="R472" s="65"/>
      <c r="S472" s="65"/>
      <c r="T472" s="65"/>
      <c r="U472" s="65"/>
      <c r="V472" s="65"/>
      <c r="W472" s="65"/>
      <c r="X472" s="65"/>
      <c r="Y472" s="65"/>
      <c r="Z472" s="65"/>
    </row>
    <row r="473" spans="1:26" ht="14.25">
      <c r="A473" s="64"/>
      <c r="B473" s="65"/>
      <c r="C473" s="65"/>
      <c r="D473" s="65"/>
      <c r="E473" s="65"/>
      <c r="F473" s="65"/>
      <c r="G473" s="65"/>
      <c r="H473" s="65"/>
      <c r="I473" s="65"/>
      <c r="J473" s="65"/>
      <c r="K473" s="65"/>
      <c r="L473" s="65"/>
      <c r="M473" s="65"/>
      <c r="N473" s="65"/>
      <c r="O473" s="65"/>
      <c r="P473" s="65"/>
      <c r="Q473" s="65"/>
      <c r="R473" s="65"/>
      <c r="S473" s="65"/>
      <c r="T473" s="65"/>
      <c r="U473" s="65"/>
      <c r="V473" s="65"/>
      <c r="W473" s="65"/>
      <c r="X473" s="65"/>
      <c r="Y473" s="65"/>
      <c r="Z473" s="65"/>
    </row>
    <row r="474" spans="1:26" ht="14.25">
      <c r="A474" s="64"/>
      <c r="B474" s="65"/>
      <c r="C474" s="65"/>
      <c r="D474" s="65"/>
      <c r="E474" s="65"/>
      <c r="F474" s="65"/>
      <c r="G474" s="65"/>
      <c r="H474" s="65"/>
      <c r="I474" s="65"/>
      <c r="J474" s="65"/>
      <c r="K474" s="65"/>
      <c r="L474" s="65"/>
      <c r="M474" s="65"/>
      <c r="N474" s="65"/>
      <c r="O474" s="65"/>
      <c r="P474" s="65"/>
      <c r="Q474" s="65"/>
      <c r="R474" s="65"/>
      <c r="S474" s="65"/>
      <c r="T474" s="65"/>
      <c r="U474" s="65"/>
      <c r="V474" s="65"/>
      <c r="W474" s="65"/>
      <c r="X474" s="65"/>
      <c r="Y474" s="65"/>
      <c r="Z474" s="65"/>
    </row>
    <row r="475" spans="1:26" ht="14.25">
      <c r="A475" s="64"/>
      <c r="B475" s="65"/>
      <c r="C475" s="65"/>
      <c r="D475" s="65"/>
      <c r="E475" s="65"/>
      <c r="F475" s="65"/>
      <c r="G475" s="65"/>
      <c r="H475" s="65"/>
      <c r="I475" s="65"/>
      <c r="J475" s="65"/>
      <c r="K475" s="65"/>
      <c r="L475" s="65"/>
      <c r="M475" s="65"/>
      <c r="N475" s="65"/>
      <c r="O475" s="65"/>
      <c r="P475" s="65"/>
      <c r="Q475" s="65"/>
      <c r="R475" s="65"/>
      <c r="S475" s="65"/>
      <c r="T475" s="65"/>
      <c r="U475" s="65"/>
      <c r="V475" s="65"/>
      <c r="W475" s="65"/>
      <c r="X475" s="65"/>
      <c r="Y475" s="65"/>
      <c r="Z475" s="65"/>
    </row>
    <row r="476" spans="1:26" ht="14.25">
      <c r="A476" s="64"/>
      <c r="B476" s="65"/>
      <c r="C476" s="65"/>
      <c r="D476" s="65"/>
      <c r="E476" s="65"/>
      <c r="F476" s="65"/>
      <c r="G476" s="65"/>
      <c r="H476" s="65"/>
      <c r="I476" s="65"/>
      <c r="J476" s="65"/>
      <c r="K476" s="65"/>
      <c r="L476" s="65"/>
      <c r="M476" s="65"/>
      <c r="N476" s="65"/>
      <c r="O476" s="65"/>
      <c r="P476" s="65"/>
      <c r="Q476" s="65"/>
      <c r="R476" s="65"/>
      <c r="S476" s="65"/>
      <c r="T476" s="65"/>
      <c r="U476" s="65"/>
      <c r="V476" s="65"/>
      <c r="W476" s="65"/>
      <c r="X476" s="65"/>
      <c r="Y476" s="65"/>
      <c r="Z476" s="65"/>
    </row>
    <row r="477" spans="1:26" ht="14.25">
      <c r="A477" s="64"/>
      <c r="B477" s="65"/>
      <c r="C477" s="65"/>
      <c r="D477" s="65"/>
      <c r="E477" s="65"/>
      <c r="F477" s="65"/>
      <c r="G477" s="65"/>
      <c r="H477" s="65"/>
      <c r="I477" s="65"/>
      <c r="J477" s="65"/>
      <c r="K477" s="65"/>
      <c r="L477" s="65"/>
      <c r="M477" s="65"/>
      <c r="N477" s="65"/>
      <c r="O477" s="65"/>
      <c r="P477" s="65"/>
      <c r="Q477" s="65"/>
      <c r="R477" s="65"/>
      <c r="S477" s="65"/>
      <c r="T477" s="65"/>
      <c r="U477" s="65"/>
      <c r="V477" s="65"/>
      <c r="W477" s="65"/>
      <c r="X477" s="65"/>
      <c r="Y477" s="65"/>
      <c r="Z477" s="65"/>
    </row>
    <row r="478" spans="1:26" ht="14.25">
      <c r="A478" s="64"/>
      <c r="B478" s="65"/>
      <c r="C478" s="65"/>
      <c r="D478" s="65"/>
      <c r="E478" s="65"/>
      <c r="F478" s="65"/>
      <c r="G478" s="65"/>
      <c r="H478" s="65"/>
      <c r="I478" s="65"/>
      <c r="J478" s="65"/>
      <c r="K478" s="65"/>
      <c r="L478" s="65"/>
      <c r="M478" s="65"/>
      <c r="N478" s="65"/>
      <c r="O478" s="65"/>
      <c r="P478" s="65"/>
      <c r="Q478" s="65"/>
      <c r="R478" s="65"/>
      <c r="S478" s="65"/>
      <c r="T478" s="65"/>
      <c r="U478" s="65"/>
      <c r="V478" s="65"/>
      <c r="W478" s="65"/>
      <c r="X478" s="65"/>
      <c r="Y478" s="65"/>
      <c r="Z478" s="65"/>
    </row>
    <row r="479" spans="1:26" ht="14.25">
      <c r="A479" s="64"/>
      <c r="B479" s="65"/>
      <c r="C479" s="65"/>
      <c r="D479" s="65"/>
      <c r="E479" s="65"/>
      <c r="F479" s="65"/>
      <c r="G479" s="65"/>
      <c r="H479" s="65"/>
      <c r="I479" s="65"/>
      <c r="J479" s="65"/>
      <c r="K479" s="65"/>
      <c r="L479" s="65"/>
      <c r="M479" s="65"/>
      <c r="N479" s="65"/>
      <c r="O479" s="65"/>
      <c r="P479" s="65"/>
      <c r="Q479" s="65"/>
      <c r="R479" s="65"/>
      <c r="S479" s="65"/>
      <c r="T479" s="65"/>
      <c r="U479" s="65"/>
      <c r="V479" s="65"/>
      <c r="W479" s="65"/>
      <c r="X479" s="65"/>
      <c r="Y479" s="65"/>
      <c r="Z479" s="65"/>
    </row>
    <row r="480" spans="1:26" ht="14.25">
      <c r="A480" s="64"/>
      <c r="B480" s="65"/>
      <c r="C480" s="65"/>
      <c r="D480" s="65"/>
      <c r="E480" s="65"/>
      <c r="F480" s="65"/>
      <c r="G480" s="65"/>
      <c r="H480" s="65"/>
      <c r="I480" s="65"/>
      <c r="J480" s="65"/>
      <c r="K480" s="65"/>
      <c r="L480" s="65"/>
      <c r="M480" s="65"/>
      <c r="N480" s="65"/>
      <c r="O480" s="65"/>
      <c r="P480" s="65"/>
      <c r="Q480" s="65"/>
      <c r="R480" s="65"/>
      <c r="S480" s="65"/>
      <c r="T480" s="65"/>
      <c r="U480" s="65"/>
      <c r="V480" s="65"/>
      <c r="W480" s="65"/>
      <c r="X480" s="65"/>
      <c r="Y480" s="65"/>
      <c r="Z480" s="65"/>
    </row>
    <row r="481" spans="1:26" ht="14.25">
      <c r="A481" s="64"/>
      <c r="B481" s="65"/>
      <c r="C481" s="65"/>
      <c r="D481" s="65"/>
      <c r="E481" s="65"/>
      <c r="F481" s="65"/>
      <c r="G481" s="65"/>
      <c r="H481" s="65"/>
      <c r="I481" s="65"/>
      <c r="J481" s="65"/>
      <c r="K481" s="65"/>
      <c r="L481" s="65"/>
      <c r="M481" s="65"/>
      <c r="N481" s="65"/>
      <c r="O481" s="65"/>
      <c r="P481" s="65"/>
      <c r="Q481" s="65"/>
      <c r="R481" s="65"/>
      <c r="S481" s="65"/>
      <c r="T481" s="65"/>
      <c r="U481" s="65"/>
      <c r="V481" s="65"/>
      <c r="W481" s="65"/>
      <c r="X481" s="65"/>
      <c r="Y481" s="65"/>
      <c r="Z481" s="65"/>
    </row>
    <row r="482" spans="1:26" ht="14.25">
      <c r="A482" s="64"/>
      <c r="B482" s="65"/>
      <c r="C482" s="65"/>
      <c r="D482" s="65"/>
      <c r="E482" s="65"/>
      <c r="F482" s="65"/>
      <c r="G482" s="65"/>
      <c r="H482" s="65"/>
      <c r="I482" s="65"/>
      <c r="J482" s="65"/>
      <c r="K482" s="65"/>
      <c r="L482" s="65"/>
      <c r="M482" s="65"/>
      <c r="N482" s="65"/>
      <c r="O482" s="65"/>
      <c r="P482" s="65"/>
      <c r="Q482" s="65"/>
      <c r="R482" s="65"/>
      <c r="S482" s="65"/>
      <c r="T482" s="65"/>
      <c r="U482" s="65"/>
      <c r="V482" s="65"/>
      <c r="W482" s="65"/>
      <c r="X482" s="65"/>
      <c r="Y482" s="65"/>
      <c r="Z482" s="65"/>
    </row>
    <row r="483" spans="1:26" ht="14.25">
      <c r="A483" s="64"/>
      <c r="B483" s="65"/>
      <c r="C483" s="65"/>
      <c r="D483" s="65"/>
      <c r="E483" s="65"/>
      <c r="F483" s="65"/>
      <c r="G483" s="65"/>
      <c r="H483" s="65"/>
      <c r="I483" s="65"/>
      <c r="J483" s="65"/>
      <c r="K483" s="65"/>
      <c r="L483" s="65"/>
      <c r="M483" s="65"/>
      <c r="N483" s="65"/>
      <c r="O483" s="65"/>
      <c r="P483" s="65"/>
      <c r="Q483" s="65"/>
      <c r="R483" s="65"/>
      <c r="S483" s="65"/>
      <c r="T483" s="65"/>
      <c r="U483" s="65"/>
      <c r="V483" s="65"/>
      <c r="W483" s="65"/>
      <c r="X483" s="65"/>
      <c r="Y483" s="65"/>
      <c r="Z483" s="65"/>
    </row>
    <row r="484" spans="1:26" ht="14.25">
      <c r="A484" s="64"/>
      <c r="B484" s="65"/>
      <c r="C484" s="65"/>
      <c r="D484" s="65"/>
      <c r="E484" s="65"/>
      <c r="F484" s="65"/>
      <c r="G484" s="65"/>
      <c r="H484" s="65"/>
      <c r="I484" s="65"/>
      <c r="J484" s="65"/>
      <c r="K484" s="65"/>
      <c r="L484" s="65"/>
      <c r="M484" s="65"/>
      <c r="N484" s="65"/>
      <c r="O484" s="65"/>
      <c r="P484" s="65"/>
      <c r="Q484" s="65"/>
      <c r="R484" s="65"/>
      <c r="S484" s="65"/>
      <c r="T484" s="65"/>
      <c r="U484" s="65"/>
      <c r="V484" s="65"/>
      <c r="W484" s="65"/>
      <c r="X484" s="65"/>
      <c r="Y484" s="65"/>
      <c r="Z484" s="65"/>
    </row>
    <row r="485" spans="1:26" ht="14.25">
      <c r="A485" s="64"/>
      <c r="B485" s="65"/>
      <c r="C485" s="65"/>
      <c r="D485" s="65"/>
      <c r="E485" s="65"/>
      <c r="F485" s="65"/>
      <c r="G485" s="65"/>
      <c r="H485" s="65"/>
      <c r="I485" s="65"/>
      <c r="J485" s="65"/>
      <c r="K485" s="65"/>
      <c r="L485" s="65"/>
      <c r="M485" s="65"/>
      <c r="N485" s="65"/>
      <c r="O485" s="65"/>
      <c r="P485" s="65"/>
      <c r="Q485" s="65"/>
      <c r="R485" s="65"/>
      <c r="S485" s="65"/>
      <c r="T485" s="65"/>
      <c r="U485" s="65"/>
      <c r="V485" s="65"/>
      <c r="W485" s="65"/>
      <c r="X485" s="65"/>
      <c r="Y485" s="65"/>
      <c r="Z485" s="65"/>
    </row>
    <row r="486" spans="1:26" ht="14.25">
      <c r="A486" s="64"/>
      <c r="B486" s="65"/>
      <c r="C486" s="65"/>
      <c r="D486" s="65"/>
      <c r="E486" s="65"/>
      <c r="F486" s="65"/>
      <c r="G486" s="65"/>
      <c r="H486" s="65"/>
      <c r="I486" s="65"/>
      <c r="J486" s="65"/>
      <c r="K486" s="65"/>
      <c r="L486" s="65"/>
      <c r="M486" s="65"/>
      <c r="N486" s="65"/>
      <c r="O486" s="65"/>
      <c r="P486" s="65"/>
      <c r="Q486" s="65"/>
      <c r="R486" s="65"/>
      <c r="S486" s="65"/>
      <c r="T486" s="65"/>
      <c r="U486" s="65"/>
      <c r="V486" s="65"/>
      <c r="W486" s="65"/>
      <c r="X486" s="65"/>
      <c r="Y486" s="65"/>
      <c r="Z486" s="65"/>
    </row>
    <row r="487" spans="1:26" ht="14.25">
      <c r="A487" s="64"/>
      <c r="B487" s="65"/>
      <c r="C487" s="65"/>
      <c r="D487" s="65"/>
      <c r="E487" s="65"/>
      <c r="F487" s="65"/>
      <c r="G487" s="65"/>
      <c r="H487" s="65"/>
      <c r="I487" s="65"/>
      <c r="J487" s="65"/>
      <c r="K487" s="65"/>
      <c r="L487" s="65"/>
      <c r="M487" s="65"/>
      <c r="N487" s="65"/>
      <c r="O487" s="65"/>
      <c r="P487" s="65"/>
      <c r="Q487" s="65"/>
      <c r="R487" s="65"/>
      <c r="S487" s="65"/>
      <c r="T487" s="65"/>
      <c r="U487" s="65"/>
      <c r="V487" s="65"/>
      <c r="W487" s="65"/>
      <c r="X487" s="65"/>
      <c r="Y487" s="65"/>
      <c r="Z487" s="65"/>
    </row>
    <row r="488" spans="1:26" ht="14.25">
      <c r="A488" s="64"/>
      <c r="B488" s="65"/>
      <c r="C488" s="65"/>
      <c r="D488" s="65"/>
      <c r="E488" s="65"/>
      <c r="F488" s="65"/>
      <c r="G488" s="65"/>
      <c r="H488" s="65"/>
      <c r="I488" s="65"/>
      <c r="J488" s="65"/>
      <c r="K488" s="65"/>
      <c r="L488" s="65"/>
      <c r="M488" s="65"/>
      <c r="N488" s="65"/>
      <c r="O488" s="65"/>
      <c r="P488" s="65"/>
      <c r="Q488" s="65"/>
      <c r="R488" s="65"/>
      <c r="S488" s="65"/>
      <c r="T488" s="65"/>
      <c r="U488" s="65"/>
      <c r="V488" s="65"/>
      <c r="W488" s="65"/>
      <c r="X488" s="65"/>
      <c r="Y488" s="65"/>
      <c r="Z488" s="65"/>
    </row>
    <row r="489" spans="1:26" ht="14.25">
      <c r="A489" s="64"/>
      <c r="B489" s="65"/>
      <c r="C489" s="65"/>
      <c r="D489" s="65"/>
      <c r="E489" s="65"/>
      <c r="F489" s="65"/>
      <c r="G489" s="65"/>
      <c r="H489" s="65"/>
      <c r="I489" s="65"/>
      <c r="J489" s="65"/>
      <c r="K489" s="65"/>
      <c r="L489" s="65"/>
      <c r="M489" s="65"/>
      <c r="N489" s="65"/>
      <c r="O489" s="65"/>
      <c r="P489" s="65"/>
      <c r="Q489" s="65"/>
      <c r="R489" s="65"/>
      <c r="S489" s="65"/>
      <c r="T489" s="65"/>
      <c r="U489" s="65"/>
      <c r="V489" s="65"/>
      <c r="W489" s="65"/>
      <c r="X489" s="65"/>
      <c r="Y489" s="65"/>
      <c r="Z489" s="65"/>
    </row>
    <row r="490" spans="1:26" ht="14.25">
      <c r="A490" s="64"/>
      <c r="B490" s="65"/>
      <c r="C490" s="65"/>
      <c r="D490" s="65"/>
      <c r="E490" s="65"/>
      <c r="F490" s="65"/>
      <c r="G490" s="65"/>
      <c r="H490" s="65"/>
      <c r="I490" s="65"/>
      <c r="J490" s="65"/>
      <c r="K490" s="65"/>
      <c r="L490" s="65"/>
      <c r="M490" s="65"/>
      <c r="N490" s="65"/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</row>
    <row r="491" spans="1:26" ht="14.25">
      <c r="A491" s="64"/>
      <c r="B491" s="65"/>
      <c r="C491" s="65"/>
      <c r="D491" s="65"/>
      <c r="E491" s="65"/>
      <c r="F491" s="65"/>
      <c r="G491" s="65"/>
      <c r="H491" s="65"/>
      <c r="I491" s="65"/>
      <c r="J491" s="65"/>
      <c r="K491" s="65"/>
      <c r="L491" s="65"/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</row>
    <row r="492" spans="1:26" ht="14.25">
      <c r="A492" s="64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</row>
    <row r="493" spans="1:26" ht="14.25">
      <c r="A493" s="64"/>
      <c r="B493" s="65"/>
      <c r="C493" s="65"/>
      <c r="D493" s="65"/>
      <c r="E493" s="65"/>
      <c r="F493" s="65"/>
      <c r="G493" s="65"/>
      <c r="H493" s="65"/>
      <c r="I493" s="65"/>
      <c r="J493" s="65"/>
      <c r="K493" s="65"/>
      <c r="L493" s="65"/>
      <c r="M493" s="65"/>
      <c r="N493" s="65"/>
      <c r="O493" s="65"/>
      <c r="P493" s="65"/>
      <c r="Q493" s="65"/>
      <c r="R493" s="65"/>
      <c r="S493" s="65"/>
      <c r="T493" s="65"/>
      <c r="U493" s="65"/>
      <c r="V493" s="65"/>
      <c r="W493" s="65"/>
      <c r="X493" s="65"/>
      <c r="Y493" s="65"/>
      <c r="Z493" s="65"/>
    </row>
    <row r="494" spans="1:26" ht="14.25">
      <c r="A494" s="64"/>
      <c r="B494" s="65"/>
      <c r="C494" s="65"/>
      <c r="D494" s="65"/>
      <c r="E494" s="65"/>
      <c r="F494" s="65"/>
      <c r="G494" s="65"/>
      <c r="H494" s="65"/>
      <c r="I494" s="65"/>
      <c r="J494" s="65"/>
      <c r="K494" s="65"/>
      <c r="L494" s="65"/>
      <c r="M494" s="65"/>
      <c r="N494" s="65"/>
      <c r="O494" s="65"/>
      <c r="P494" s="65"/>
      <c r="Q494" s="65"/>
      <c r="R494" s="65"/>
      <c r="S494" s="65"/>
      <c r="T494" s="65"/>
      <c r="U494" s="65"/>
      <c r="V494" s="65"/>
      <c r="W494" s="65"/>
      <c r="X494" s="65"/>
      <c r="Y494" s="65"/>
      <c r="Z494" s="65"/>
    </row>
    <row r="495" spans="1:26" ht="14.25">
      <c r="A495" s="64"/>
      <c r="B495" s="65"/>
      <c r="C495" s="65"/>
      <c r="D495" s="65"/>
      <c r="E495" s="65"/>
      <c r="F495" s="65"/>
      <c r="G495" s="65"/>
      <c r="H495" s="65"/>
      <c r="I495" s="65"/>
      <c r="J495" s="65"/>
      <c r="K495" s="65"/>
      <c r="L495" s="65"/>
      <c r="M495" s="65"/>
      <c r="N495" s="65"/>
      <c r="O495" s="65"/>
      <c r="P495" s="65"/>
      <c r="Q495" s="65"/>
      <c r="R495" s="65"/>
      <c r="S495" s="65"/>
      <c r="T495" s="65"/>
      <c r="U495" s="65"/>
      <c r="V495" s="65"/>
      <c r="W495" s="65"/>
      <c r="X495" s="65"/>
      <c r="Y495" s="65"/>
      <c r="Z495" s="65"/>
    </row>
    <row r="496" spans="1:26" ht="14.25">
      <c r="A496" s="64"/>
      <c r="B496" s="65"/>
      <c r="C496" s="65"/>
      <c r="D496" s="65"/>
      <c r="E496" s="65"/>
      <c r="F496" s="65"/>
      <c r="G496" s="65"/>
      <c r="H496" s="65"/>
      <c r="I496" s="65"/>
      <c r="J496" s="65"/>
      <c r="K496" s="65"/>
      <c r="L496" s="65"/>
      <c r="M496" s="65"/>
      <c r="N496" s="65"/>
      <c r="O496" s="65"/>
      <c r="P496" s="65"/>
      <c r="Q496" s="65"/>
      <c r="R496" s="65"/>
      <c r="S496" s="65"/>
      <c r="T496" s="65"/>
      <c r="U496" s="65"/>
      <c r="V496" s="65"/>
      <c r="W496" s="65"/>
      <c r="X496" s="65"/>
      <c r="Y496" s="65"/>
      <c r="Z496" s="65"/>
    </row>
    <row r="497" spans="1:26" ht="14.25">
      <c r="A497" s="64"/>
      <c r="B497" s="65"/>
      <c r="C497" s="65"/>
      <c r="D497" s="65"/>
      <c r="E497" s="65"/>
      <c r="F497" s="65"/>
      <c r="G497" s="65"/>
      <c r="H497" s="65"/>
      <c r="I497" s="65"/>
      <c r="J497" s="65"/>
      <c r="K497" s="65"/>
      <c r="L497" s="65"/>
      <c r="M497" s="65"/>
      <c r="N497" s="65"/>
      <c r="O497" s="65"/>
      <c r="P497" s="65"/>
      <c r="Q497" s="65"/>
      <c r="R497" s="65"/>
      <c r="S497" s="65"/>
      <c r="T497" s="65"/>
      <c r="U497" s="65"/>
      <c r="V497" s="65"/>
      <c r="W497" s="65"/>
      <c r="X497" s="65"/>
      <c r="Y497" s="65"/>
      <c r="Z497" s="65"/>
    </row>
    <row r="498" spans="1:26" ht="14.25">
      <c r="A498" s="64"/>
      <c r="B498" s="65"/>
      <c r="C498" s="65"/>
      <c r="D498" s="65"/>
      <c r="E498" s="65"/>
      <c r="F498" s="65"/>
      <c r="G498" s="65"/>
      <c r="H498" s="65"/>
      <c r="I498" s="65"/>
      <c r="J498" s="65"/>
      <c r="K498" s="65"/>
      <c r="L498" s="65"/>
      <c r="M498" s="65"/>
      <c r="N498" s="65"/>
      <c r="O498" s="65"/>
      <c r="P498" s="65"/>
      <c r="Q498" s="65"/>
      <c r="R498" s="65"/>
      <c r="S498" s="65"/>
      <c r="T498" s="65"/>
      <c r="U498" s="65"/>
      <c r="V498" s="65"/>
      <c r="W498" s="65"/>
      <c r="X498" s="65"/>
      <c r="Y498" s="65"/>
      <c r="Z498" s="65"/>
    </row>
    <row r="499" spans="1:26" ht="14.25">
      <c r="A499" s="64"/>
      <c r="B499" s="65"/>
      <c r="C499" s="65"/>
      <c r="D499" s="65"/>
      <c r="E499" s="65"/>
      <c r="F499" s="65"/>
      <c r="G499" s="65"/>
      <c r="H499" s="65"/>
      <c r="I499" s="65"/>
      <c r="J499" s="65"/>
      <c r="K499" s="65"/>
      <c r="L499" s="65"/>
      <c r="M499" s="65"/>
      <c r="N499" s="65"/>
      <c r="O499" s="65"/>
      <c r="P499" s="65"/>
      <c r="Q499" s="65"/>
      <c r="R499" s="65"/>
      <c r="S499" s="65"/>
      <c r="T499" s="65"/>
      <c r="U499" s="65"/>
      <c r="V499" s="65"/>
      <c r="W499" s="65"/>
      <c r="X499" s="65"/>
      <c r="Y499" s="65"/>
      <c r="Z499" s="65"/>
    </row>
    <row r="500" spans="1:26" ht="14.25">
      <c r="A500" s="64"/>
      <c r="B500" s="65"/>
      <c r="C500" s="65"/>
      <c r="D500" s="65"/>
      <c r="E500" s="65"/>
      <c r="F500" s="65"/>
      <c r="G500" s="65"/>
      <c r="H500" s="65"/>
      <c r="I500" s="65"/>
      <c r="J500" s="65"/>
      <c r="K500" s="65"/>
      <c r="L500" s="65"/>
      <c r="M500" s="65"/>
      <c r="N500" s="65"/>
      <c r="O500" s="65"/>
      <c r="P500" s="65"/>
      <c r="Q500" s="65"/>
      <c r="R500" s="65"/>
      <c r="S500" s="65"/>
      <c r="T500" s="65"/>
      <c r="U500" s="65"/>
      <c r="V500" s="65"/>
      <c r="W500" s="65"/>
      <c r="X500" s="65"/>
      <c r="Y500" s="65"/>
      <c r="Z500" s="65"/>
    </row>
    <row r="501" spans="1:26" ht="14.25">
      <c r="A501" s="64"/>
      <c r="B501" s="65"/>
      <c r="C501" s="65"/>
      <c r="D501" s="65"/>
      <c r="E501" s="65"/>
      <c r="F501" s="65"/>
      <c r="G501" s="65"/>
      <c r="H501" s="65"/>
      <c r="I501" s="65"/>
      <c r="J501" s="65"/>
      <c r="K501" s="65"/>
      <c r="L501" s="65"/>
      <c r="M501" s="65"/>
      <c r="N501" s="65"/>
      <c r="O501" s="65"/>
      <c r="P501" s="65"/>
      <c r="Q501" s="65"/>
      <c r="R501" s="65"/>
      <c r="S501" s="65"/>
      <c r="T501" s="65"/>
      <c r="U501" s="65"/>
      <c r="V501" s="65"/>
      <c r="W501" s="65"/>
      <c r="X501" s="65"/>
      <c r="Y501" s="65"/>
      <c r="Z501" s="65"/>
    </row>
    <row r="502" spans="1:26" ht="14.25">
      <c r="A502" s="64"/>
      <c r="B502" s="65"/>
      <c r="C502" s="65"/>
      <c r="D502" s="65"/>
      <c r="E502" s="65"/>
      <c r="F502" s="65"/>
      <c r="G502" s="65"/>
      <c r="H502" s="65"/>
      <c r="I502" s="65"/>
      <c r="J502" s="65"/>
      <c r="K502" s="65"/>
      <c r="L502" s="65"/>
      <c r="M502" s="65"/>
      <c r="N502" s="65"/>
      <c r="O502" s="65"/>
      <c r="P502" s="65"/>
      <c r="Q502" s="65"/>
      <c r="R502" s="65"/>
      <c r="S502" s="65"/>
      <c r="T502" s="65"/>
      <c r="U502" s="65"/>
      <c r="V502" s="65"/>
      <c r="W502" s="65"/>
      <c r="X502" s="65"/>
      <c r="Y502" s="65"/>
      <c r="Z502" s="65"/>
    </row>
    <row r="503" spans="1:26" ht="14.25">
      <c r="A503" s="64"/>
      <c r="B503" s="65"/>
      <c r="C503" s="65"/>
      <c r="D503" s="65"/>
      <c r="E503" s="65"/>
      <c r="F503" s="65"/>
      <c r="G503" s="65"/>
      <c r="H503" s="65"/>
      <c r="I503" s="65"/>
      <c r="J503" s="65"/>
      <c r="K503" s="65"/>
      <c r="L503" s="65"/>
      <c r="M503" s="65"/>
      <c r="N503" s="65"/>
      <c r="O503" s="65"/>
      <c r="P503" s="65"/>
      <c r="Q503" s="65"/>
      <c r="R503" s="65"/>
      <c r="S503" s="65"/>
      <c r="T503" s="65"/>
      <c r="U503" s="65"/>
      <c r="V503" s="65"/>
      <c r="W503" s="65"/>
      <c r="X503" s="65"/>
      <c r="Y503" s="65"/>
      <c r="Z503" s="65"/>
    </row>
    <row r="504" spans="1:26" ht="14.25">
      <c r="A504" s="64"/>
      <c r="B504" s="65"/>
      <c r="C504" s="65"/>
      <c r="D504" s="65"/>
      <c r="E504" s="65"/>
      <c r="F504" s="65"/>
      <c r="G504" s="65"/>
      <c r="H504" s="65"/>
      <c r="I504" s="65"/>
      <c r="J504" s="65"/>
      <c r="K504" s="65"/>
      <c r="L504" s="65"/>
      <c r="M504" s="65"/>
      <c r="N504" s="65"/>
      <c r="O504" s="65"/>
      <c r="P504" s="65"/>
      <c r="Q504" s="65"/>
      <c r="R504" s="65"/>
      <c r="S504" s="65"/>
      <c r="T504" s="65"/>
      <c r="U504" s="65"/>
      <c r="V504" s="65"/>
      <c r="W504" s="65"/>
      <c r="X504" s="65"/>
      <c r="Y504" s="65"/>
      <c r="Z504" s="65"/>
    </row>
    <row r="505" spans="1:26" ht="14.25">
      <c r="A505" s="64"/>
      <c r="B505" s="65"/>
      <c r="C505" s="65"/>
      <c r="D505" s="65"/>
      <c r="E505" s="65"/>
      <c r="F505" s="65"/>
      <c r="G505" s="65"/>
      <c r="H505" s="65"/>
      <c r="I505" s="65"/>
      <c r="J505" s="65"/>
      <c r="K505" s="65"/>
      <c r="L505" s="65"/>
      <c r="M505" s="65"/>
      <c r="N505" s="65"/>
      <c r="O505" s="65"/>
      <c r="P505" s="65"/>
      <c r="Q505" s="65"/>
      <c r="R505" s="65"/>
      <c r="S505" s="65"/>
      <c r="T505" s="65"/>
      <c r="U505" s="65"/>
      <c r="V505" s="65"/>
      <c r="W505" s="65"/>
      <c r="X505" s="65"/>
      <c r="Y505" s="65"/>
      <c r="Z505" s="65"/>
    </row>
    <row r="506" spans="1:26" ht="14.25">
      <c r="A506" s="64"/>
      <c r="B506" s="65"/>
      <c r="C506" s="65"/>
      <c r="D506" s="65"/>
      <c r="E506" s="65"/>
      <c r="F506" s="65"/>
      <c r="G506" s="65"/>
      <c r="H506" s="65"/>
      <c r="I506" s="65"/>
      <c r="J506" s="65"/>
      <c r="K506" s="65"/>
      <c r="L506" s="65"/>
      <c r="M506" s="65"/>
      <c r="N506" s="65"/>
      <c r="O506" s="65"/>
      <c r="P506" s="65"/>
      <c r="Q506" s="65"/>
      <c r="R506" s="65"/>
      <c r="S506" s="65"/>
      <c r="T506" s="65"/>
      <c r="U506" s="65"/>
      <c r="V506" s="65"/>
      <c r="W506" s="65"/>
      <c r="X506" s="65"/>
      <c r="Y506" s="65"/>
      <c r="Z506" s="65"/>
    </row>
    <row r="507" spans="1:26" ht="14.25">
      <c r="A507" s="64"/>
      <c r="B507" s="65"/>
      <c r="C507" s="65"/>
      <c r="D507" s="65"/>
      <c r="E507" s="65"/>
      <c r="F507" s="65"/>
      <c r="G507" s="65"/>
      <c r="H507" s="65"/>
      <c r="I507" s="65"/>
      <c r="J507" s="65"/>
      <c r="K507" s="65"/>
      <c r="L507" s="65"/>
      <c r="M507" s="65"/>
      <c r="N507" s="65"/>
      <c r="O507" s="65"/>
      <c r="P507" s="65"/>
      <c r="Q507" s="65"/>
      <c r="R507" s="65"/>
      <c r="S507" s="65"/>
      <c r="T507" s="65"/>
      <c r="U507" s="65"/>
      <c r="V507" s="65"/>
      <c r="W507" s="65"/>
      <c r="X507" s="65"/>
      <c r="Y507" s="65"/>
      <c r="Z507" s="65"/>
    </row>
    <row r="508" spans="1:26" ht="14.25">
      <c r="A508" s="64"/>
      <c r="B508" s="65"/>
      <c r="C508" s="65"/>
      <c r="D508" s="65"/>
      <c r="E508" s="65"/>
      <c r="F508" s="65"/>
      <c r="G508" s="65"/>
      <c r="H508" s="65"/>
      <c r="I508" s="65"/>
      <c r="J508" s="65"/>
      <c r="K508" s="65"/>
      <c r="L508" s="65"/>
      <c r="M508" s="65"/>
      <c r="N508" s="65"/>
      <c r="O508" s="65"/>
      <c r="P508" s="65"/>
      <c r="Q508" s="65"/>
      <c r="R508" s="65"/>
      <c r="S508" s="65"/>
      <c r="T508" s="65"/>
      <c r="U508" s="65"/>
      <c r="V508" s="65"/>
      <c r="W508" s="65"/>
      <c r="X508" s="65"/>
      <c r="Y508" s="65"/>
      <c r="Z508" s="65"/>
    </row>
    <row r="509" spans="1:26" ht="14.25">
      <c r="A509" s="64"/>
      <c r="B509" s="65"/>
      <c r="C509" s="65"/>
      <c r="D509" s="65"/>
      <c r="E509" s="65"/>
      <c r="F509" s="65"/>
      <c r="G509" s="65"/>
      <c r="H509" s="65"/>
      <c r="I509" s="65"/>
      <c r="J509" s="65"/>
      <c r="K509" s="65"/>
      <c r="L509" s="65"/>
      <c r="M509" s="65"/>
      <c r="N509" s="65"/>
      <c r="O509" s="65"/>
      <c r="P509" s="65"/>
      <c r="Q509" s="65"/>
      <c r="R509" s="65"/>
      <c r="S509" s="65"/>
      <c r="T509" s="65"/>
      <c r="U509" s="65"/>
      <c r="V509" s="65"/>
      <c r="W509" s="65"/>
      <c r="X509" s="65"/>
      <c r="Y509" s="65"/>
      <c r="Z509" s="65"/>
    </row>
    <row r="510" spans="1:26" ht="14.25">
      <c r="A510" s="64"/>
      <c r="B510" s="65"/>
      <c r="C510" s="65"/>
      <c r="D510" s="65"/>
      <c r="E510" s="65"/>
      <c r="F510" s="65"/>
      <c r="G510" s="65"/>
      <c r="H510" s="65"/>
      <c r="I510" s="65"/>
      <c r="J510" s="65"/>
      <c r="K510" s="65"/>
      <c r="L510" s="65"/>
      <c r="M510" s="65"/>
      <c r="N510" s="65"/>
      <c r="O510" s="65"/>
      <c r="P510" s="65"/>
      <c r="Q510" s="65"/>
      <c r="R510" s="65"/>
      <c r="S510" s="65"/>
      <c r="T510" s="65"/>
      <c r="U510" s="65"/>
      <c r="V510" s="65"/>
      <c r="W510" s="65"/>
      <c r="X510" s="65"/>
      <c r="Y510" s="65"/>
      <c r="Z510" s="65"/>
    </row>
    <row r="511" spans="1:26" ht="14.25">
      <c r="A511" s="64"/>
      <c r="B511" s="65"/>
      <c r="C511" s="65"/>
      <c r="D511" s="65"/>
      <c r="E511" s="65"/>
      <c r="F511" s="65"/>
      <c r="G511" s="65"/>
      <c r="H511" s="65"/>
      <c r="I511" s="65"/>
      <c r="J511" s="65"/>
      <c r="K511" s="65"/>
      <c r="L511" s="65"/>
      <c r="M511" s="65"/>
      <c r="N511" s="65"/>
      <c r="O511" s="65"/>
      <c r="P511" s="65"/>
      <c r="Q511" s="65"/>
      <c r="R511" s="65"/>
      <c r="S511" s="65"/>
      <c r="T511" s="65"/>
      <c r="U511" s="65"/>
      <c r="V511" s="65"/>
      <c r="W511" s="65"/>
      <c r="X511" s="65"/>
      <c r="Y511" s="65"/>
      <c r="Z511" s="65"/>
    </row>
    <row r="512" spans="1:26" ht="14.25">
      <c r="A512" s="64"/>
      <c r="B512" s="65"/>
      <c r="C512" s="65"/>
      <c r="D512" s="65"/>
      <c r="E512" s="65"/>
      <c r="F512" s="65"/>
      <c r="G512" s="65"/>
      <c r="H512" s="65"/>
      <c r="I512" s="65"/>
      <c r="J512" s="65"/>
      <c r="K512" s="65"/>
      <c r="L512" s="65"/>
      <c r="M512" s="65"/>
      <c r="N512" s="65"/>
      <c r="O512" s="65"/>
      <c r="P512" s="65"/>
      <c r="Q512" s="65"/>
      <c r="R512" s="65"/>
      <c r="S512" s="65"/>
      <c r="T512" s="65"/>
      <c r="U512" s="65"/>
      <c r="V512" s="65"/>
      <c r="W512" s="65"/>
      <c r="X512" s="65"/>
      <c r="Y512" s="65"/>
      <c r="Z512" s="65"/>
    </row>
    <row r="513" spans="1:26" ht="14.25">
      <c r="A513" s="64"/>
      <c r="B513" s="65"/>
      <c r="C513" s="65"/>
      <c r="D513" s="65"/>
      <c r="E513" s="65"/>
      <c r="F513" s="65"/>
      <c r="G513" s="65"/>
      <c r="H513" s="65"/>
      <c r="I513" s="65"/>
      <c r="J513" s="65"/>
      <c r="K513" s="65"/>
      <c r="L513" s="65"/>
      <c r="M513" s="65"/>
      <c r="N513" s="65"/>
      <c r="O513" s="65"/>
      <c r="P513" s="65"/>
      <c r="Q513" s="65"/>
      <c r="R513" s="65"/>
      <c r="S513" s="65"/>
      <c r="T513" s="65"/>
      <c r="U513" s="65"/>
      <c r="V513" s="65"/>
      <c r="W513" s="65"/>
      <c r="X513" s="65"/>
      <c r="Y513" s="65"/>
      <c r="Z513" s="65"/>
    </row>
    <row r="514" spans="1:26" ht="14.25">
      <c r="A514" s="64"/>
      <c r="B514" s="65"/>
      <c r="C514" s="65"/>
      <c r="D514" s="65"/>
      <c r="E514" s="65"/>
      <c r="F514" s="65"/>
      <c r="G514" s="65"/>
      <c r="H514" s="65"/>
      <c r="I514" s="65"/>
      <c r="J514" s="65"/>
      <c r="K514" s="65"/>
      <c r="L514" s="65"/>
      <c r="M514" s="65"/>
      <c r="N514" s="65"/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</row>
    <row r="515" spans="1:26" ht="14.25">
      <c r="A515" s="64"/>
      <c r="B515" s="65"/>
      <c r="C515" s="65"/>
      <c r="D515" s="65"/>
      <c r="E515" s="65"/>
      <c r="F515" s="65"/>
      <c r="G515" s="65"/>
      <c r="H515" s="65"/>
      <c r="I515" s="65"/>
      <c r="J515" s="65"/>
      <c r="K515" s="65"/>
      <c r="L515" s="65"/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</row>
    <row r="516" spans="1:26" ht="14.25">
      <c r="A516" s="64"/>
      <c r="B516" s="65"/>
      <c r="C516" s="65"/>
      <c r="D516" s="65"/>
      <c r="E516" s="65"/>
      <c r="F516" s="65"/>
      <c r="G516" s="65"/>
      <c r="H516" s="65"/>
      <c r="I516" s="65"/>
      <c r="J516" s="65"/>
      <c r="K516" s="65"/>
      <c r="L516" s="65"/>
      <c r="M516" s="65"/>
      <c r="N516" s="65"/>
      <c r="O516" s="65"/>
      <c r="P516" s="65"/>
      <c r="Q516" s="65"/>
      <c r="R516" s="65"/>
      <c r="S516" s="65"/>
      <c r="T516" s="65"/>
      <c r="U516" s="65"/>
      <c r="V516" s="65"/>
      <c r="W516" s="65"/>
      <c r="X516" s="65"/>
      <c r="Y516" s="65"/>
      <c r="Z516" s="65"/>
    </row>
    <row r="517" spans="1:26" ht="14.25">
      <c r="A517" s="64"/>
      <c r="B517" s="65"/>
      <c r="C517" s="65"/>
      <c r="D517" s="65"/>
      <c r="E517" s="65"/>
      <c r="F517" s="65"/>
      <c r="G517" s="65"/>
      <c r="H517" s="65"/>
      <c r="I517" s="65"/>
      <c r="J517" s="65"/>
      <c r="K517" s="65"/>
      <c r="L517" s="65"/>
      <c r="M517" s="65"/>
      <c r="N517" s="65"/>
      <c r="O517" s="65"/>
      <c r="P517" s="65"/>
      <c r="Q517" s="65"/>
      <c r="R517" s="65"/>
      <c r="S517" s="65"/>
      <c r="T517" s="65"/>
      <c r="U517" s="65"/>
      <c r="V517" s="65"/>
      <c r="W517" s="65"/>
      <c r="X517" s="65"/>
      <c r="Y517" s="65"/>
      <c r="Z517" s="65"/>
    </row>
    <row r="518" spans="1:26" ht="14.25">
      <c r="A518" s="64"/>
      <c r="B518" s="65"/>
      <c r="C518" s="65"/>
      <c r="D518" s="65"/>
      <c r="E518" s="65"/>
      <c r="F518" s="65"/>
      <c r="G518" s="65"/>
      <c r="H518" s="65"/>
      <c r="I518" s="65"/>
      <c r="J518" s="65"/>
      <c r="K518" s="65"/>
      <c r="L518" s="65"/>
      <c r="M518" s="65"/>
      <c r="N518" s="65"/>
      <c r="O518" s="65"/>
      <c r="P518" s="65"/>
      <c r="Q518" s="65"/>
      <c r="R518" s="65"/>
      <c r="S518" s="65"/>
      <c r="T518" s="65"/>
      <c r="U518" s="65"/>
      <c r="V518" s="65"/>
      <c r="W518" s="65"/>
      <c r="X518" s="65"/>
      <c r="Y518" s="65"/>
      <c r="Z518" s="65"/>
    </row>
    <row r="519" spans="1:26" ht="14.25">
      <c r="A519" s="64"/>
      <c r="B519" s="65"/>
      <c r="C519" s="65"/>
      <c r="D519" s="65"/>
      <c r="E519" s="65"/>
      <c r="F519" s="65"/>
      <c r="G519" s="65"/>
      <c r="H519" s="65"/>
      <c r="I519" s="65"/>
      <c r="J519" s="65"/>
      <c r="K519" s="65"/>
      <c r="L519" s="65"/>
      <c r="M519" s="65"/>
      <c r="N519" s="65"/>
      <c r="O519" s="65"/>
      <c r="P519" s="65"/>
      <c r="Q519" s="65"/>
      <c r="R519" s="65"/>
      <c r="S519" s="65"/>
      <c r="T519" s="65"/>
      <c r="U519" s="65"/>
      <c r="V519" s="65"/>
      <c r="W519" s="65"/>
      <c r="X519" s="65"/>
      <c r="Y519" s="65"/>
      <c r="Z519" s="65"/>
    </row>
    <row r="520" spans="1:26" ht="14.25">
      <c r="A520" s="64"/>
      <c r="B520" s="65"/>
      <c r="C520" s="65"/>
      <c r="D520" s="65"/>
      <c r="E520" s="65"/>
      <c r="F520" s="65"/>
      <c r="G520" s="65"/>
      <c r="H520" s="65"/>
      <c r="I520" s="65"/>
      <c r="J520" s="65"/>
      <c r="K520" s="65"/>
      <c r="L520" s="65"/>
      <c r="M520" s="65"/>
      <c r="N520" s="65"/>
      <c r="O520" s="65"/>
      <c r="P520" s="65"/>
      <c r="Q520" s="65"/>
      <c r="R520" s="65"/>
      <c r="S520" s="65"/>
      <c r="T520" s="65"/>
      <c r="U520" s="65"/>
      <c r="V520" s="65"/>
      <c r="W520" s="65"/>
      <c r="X520" s="65"/>
      <c r="Y520" s="65"/>
      <c r="Z520" s="65"/>
    </row>
    <row r="521" spans="1:26" ht="14.25">
      <c r="A521" s="64"/>
      <c r="B521" s="65"/>
      <c r="C521" s="65"/>
      <c r="D521" s="65"/>
      <c r="E521" s="65"/>
      <c r="F521" s="65"/>
      <c r="G521" s="65"/>
      <c r="H521" s="65"/>
      <c r="I521" s="65"/>
      <c r="J521" s="65"/>
      <c r="K521" s="65"/>
      <c r="L521" s="65"/>
      <c r="M521" s="65"/>
      <c r="N521" s="65"/>
      <c r="O521" s="65"/>
      <c r="P521" s="65"/>
      <c r="Q521" s="65"/>
      <c r="R521" s="65"/>
      <c r="S521" s="65"/>
      <c r="T521" s="65"/>
      <c r="U521" s="65"/>
      <c r="V521" s="65"/>
      <c r="W521" s="65"/>
      <c r="X521" s="65"/>
      <c r="Y521" s="65"/>
      <c r="Z521" s="65"/>
    </row>
    <row r="522" spans="1:26" ht="14.25">
      <c r="A522" s="64"/>
      <c r="B522" s="65"/>
      <c r="C522" s="65"/>
      <c r="D522" s="65"/>
      <c r="E522" s="65"/>
      <c r="F522" s="65"/>
      <c r="G522" s="65"/>
      <c r="H522" s="65"/>
      <c r="I522" s="65"/>
      <c r="J522" s="65"/>
      <c r="K522" s="65"/>
      <c r="L522" s="65"/>
      <c r="M522" s="65"/>
      <c r="N522" s="65"/>
      <c r="O522" s="65"/>
      <c r="P522" s="65"/>
      <c r="Q522" s="65"/>
      <c r="R522" s="65"/>
      <c r="S522" s="65"/>
      <c r="T522" s="65"/>
      <c r="U522" s="65"/>
      <c r="V522" s="65"/>
      <c r="W522" s="65"/>
      <c r="X522" s="65"/>
      <c r="Y522" s="65"/>
      <c r="Z522" s="65"/>
    </row>
    <row r="523" spans="1:26" ht="14.25">
      <c r="A523" s="64"/>
      <c r="B523" s="65"/>
      <c r="C523" s="65"/>
      <c r="D523" s="65"/>
      <c r="E523" s="65"/>
      <c r="F523" s="65"/>
      <c r="G523" s="65"/>
      <c r="H523" s="65"/>
      <c r="I523" s="65"/>
      <c r="J523" s="65"/>
      <c r="K523" s="65"/>
      <c r="L523" s="65"/>
      <c r="M523" s="65"/>
      <c r="N523" s="65"/>
      <c r="O523" s="65"/>
      <c r="P523" s="65"/>
      <c r="Q523" s="65"/>
      <c r="R523" s="65"/>
      <c r="S523" s="65"/>
      <c r="T523" s="65"/>
      <c r="U523" s="65"/>
      <c r="V523" s="65"/>
      <c r="W523" s="65"/>
      <c r="X523" s="65"/>
      <c r="Y523" s="65"/>
      <c r="Z523" s="65"/>
    </row>
    <row r="524" spans="1:26" ht="14.25">
      <c r="A524" s="64"/>
      <c r="B524" s="65"/>
      <c r="C524" s="65"/>
      <c r="D524" s="65"/>
      <c r="E524" s="65"/>
      <c r="F524" s="65"/>
      <c r="G524" s="65"/>
      <c r="H524" s="65"/>
      <c r="I524" s="65"/>
      <c r="J524" s="65"/>
      <c r="K524" s="65"/>
      <c r="L524" s="65"/>
      <c r="M524" s="65"/>
      <c r="N524" s="65"/>
      <c r="O524" s="65"/>
      <c r="P524" s="65"/>
      <c r="Q524" s="65"/>
      <c r="R524" s="65"/>
      <c r="S524" s="65"/>
      <c r="T524" s="65"/>
      <c r="U524" s="65"/>
      <c r="V524" s="65"/>
      <c r="W524" s="65"/>
      <c r="X524" s="65"/>
      <c r="Y524" s="65"/>
      <c r="Z524" s="65"/>
    </row>
    <row r="525" spans="1:26" ht="14.25">
      <c r="A525" s="64"/>
      <c r="B525" s="65"/>
      <c r="C525" s="65"/>
      <c r="D525" s="65"/>
      <c r="E525" s="65"/>
      <c r="F525" s="65"/>
      <c r="G525" s="65"/>
      <c r="H525" s="65"/>
      <c r="I525" s="65"/>
      <c r="J525" s="65"/>
      <c r="K525" s="65"/>
      <c r="L525" s="65"/>
      <c r="M525" s="65"/>
      <c r="N525" s="65"/>
      <c r="O525" s="65"/>
      <c r="P525" s="65"/>
      <c r="Q525" s="65"/>
      <c r="R525" s="65"/>
      <c r="S525" s="65"/>
      <c r="T525" s="65"/>
      <c r="U525" s="65"/>
      <c r="V525" s="65"/>
      <c r="W525" s="65"/>
      <c r="X525" s="65"/>
      <c r="Y525" s="65"/>
      <c r="Z525" s="65"/>
    </row>
    <row r="526" spans="1:26" ht="14.25">
      <c r="A526" s="64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  <c r="Z526" s="65"/>
    </row>
    <row r="527" spans="1:26" ht="14.25">
      <c r="A527" s="64"/>
      <c r="B527" s="65"/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65"/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  <c r="Z527" s="65"/>
    </row>
    <row r="528" spans="1:26" ht="14.25">
      <c r="A528" s="64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  <c r="Z528" s="65"/>
    </row>
    <row r="529" spans="1:26" ht="14.25">
      <c r="A529" s="64"/>
      <c r="B529" s="65"/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  <c r="Z529" s="65"/>
    </row>
    <row r="530" spans="1:26" ht="14.25">
      <c r="A530" s="64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  <c r="Z530" s="65"/>
    </row>
    <row r="531" spans="1:26" ht="14.25">
      <c r="A531" s="64"/>
      <c r="B531" s="65"/>
      <c r="C531" s="65"/>
      <c r="D531" s="65"/>
      <c r="E531" s="65"/>
      <c r="F531" s="65"/>
      <c r="G531" s="65"/>
      <c r="H531" s="65"/>
      <c r="I531" s="65"/>
      <c r="J531" s="65"/>
      <c r="K531" s="65"/>
      <c r="L531" s="65"/>
      <c r="M531" s="65"/>
      <c r="N531" s="65"/>
      <c r="O531" s="65"/>
      <c r="P531" s="65"/>
      <c r="Q531" s="65"/>
      <c r="R531" s="65"/>
      <c r="S531" s="65"/>
      <c r="T531" s="65"/>
      <c r="U531" s="65"/>
      <c r="V531" s="65"/>
      <c r="W531" s="65"/>
      <c r="X531" s="65"/>
      <c r="Y531" s="65"/>
      <c r="Z531" s="65"/>
    </row>
    <row r="532" spans="1:26" ht="14.25">
      <c r="A532" s="64"/>
      <c r="B532" s="65"/>
      <c r="C532" s="65"/>
      <c r="D532" s="65"/>
      <c r="E532" s="65"/>
      <c r="F532" s="65"/>
      <c r="G532" s="65"/>
      <c r="H532" s="65"/>
      <c r="I532" s="65"/>
      <c r="J532" s="65"/>
      <c r="K532" s="65"/>
      <c r="L532" s="65"/>
      <c r="M532" s="65"/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</row>
    <row r="533" spans="1:26" ht="14.25">
      <c r="A533" s="64"/>
      <c r="B533" s="65"/>
      <c r="C533" s="65"/>
      <c r="D533" s="65"/>
      <c r="E533" s="65"/>
      <c r="F533" s="65"/>
      <c r="G533" s="65"/>
      <c r="H533" s="65"/>
      <c r="I533" s="65"/>
      <c r="J533" s="65"/>
      <c r="K533" s="65"/>
      <c r="L533" s="65"/>
      <c r="M533" s="65"/>
      <c r="N533" s="65"/>
      <c r="O533" s="65"/>
      <c r="P533" s="65"/>
      <c r="Q533" s="65"/>
      <c r="R533" s="65"/>
      <c r="S533" s="65"/>
      <c r="T533" s="65"/>
      <c r="U533" s="65"/>
      <c r="V533" s="65"/>
      <c r="W533" s="65"/>
      <c r="X533" s="65"/>
      <c r="Y533" s="65"/>
      <c r="Z533" s="65"/>
    </row>
    <row r="534" spans="1:26" ht="14.25">
      <c r="A534" s="64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  <c r="Z534" s="65"/>
    </row>
    <row r="535" spans="1:26" ht="14.25">
      <c r="A535" s="64"/>
      <c r="B535" s="65"/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  <c r="Z535" s="65"/>
    </row>
    <row r="536" spans="1:26" ht="14.25">
      <c r="A536" s="64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  <c r="Z536" s="65"/>
    </row>
    <row r="537" spans="1:26" ht="14.25">
      <c r="A537" s="64"/>
      <c r="B537" s="65"/>
      <c r="C537" s="65"/>
      <c r="D537" s="65"/>
      <c r="E537" s="65"/>
      <c r="F537" s="65"/>
      <c r="G537" s="65"/>
      <c r="H537" s="65"/>
      <c r="I537" s="65"/>
      <c r="J537" s="65"/>
      <c r="K537" s="65"/>
      <c r="L537" s="65"/>
      <c r="M537" s="65"/>
      <c r="N537" s="65"/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  <c r="Z537" s="65"/>
    </row>
    <row r="538" spans="1:26" ht="14.25">
      <c r="A538" s="64"/>
      <c r="B538" s="65"/>
      <c r="C538" s="65"/>
      <c r="D538" s="65"/>
      <c r="E538" s="65"/>
      <c r="F538" s="65"/>
      <c r="G538" s="65"/>
      <c r="H538" s="65"/>
      <c r="I538" s="65"/>
      <c r="J538" s="65"/>
      <c r="K538" s="65"/>
      <c r="L538" s="65"/>
      <c r="M538" s="65"/>
      <c r="N538" s="65"/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  <c r="Z538" s="65"/>
    </row>
    <row r="539" spans="1:26" ht="14.25">
      <c r="A539" s="64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  <c r="Z539" s="65"/>
    </row>
    <row r="540" spans="1:26" ht="14.25">
      <c r="A540" s="64"/>
      <c r="B540" s="65"/>
      <c r="C540" s="65"/>
      <c r="D540" s="65"/>
      <c r="E540" s="65"/>
      <c r="F540" s="65"/>
      <c r="G540" s="65"/>
      <c r="H540" s="65"/>
      <c r="I540" s="65"/>
      <c r="J540" s="65"/>
      <c r="K540" s="65"/>
      <c r="L540" s="65"/>
      <c r="M540" s="65"/>
      <c r="N540" s="65"/>
      <c r="O540" s="65"/>
      <c r="P540" s="65"/>
      <c r="Q540" s="65"/>
      <c r="R540" s="65"/>
      <c r="S540" s="65"/>
      <c r="T540" s="65"/>
      <c r="U540" s="65"/>
      <c r="V540" s="65"/>
      <c r="W540" s="65"/>
      <c r="X540" s="65"/>
      <c r="Y540" s="65"/>
      <c r="Z540" s="65"/>
    </row>
    <row r="541" spans="1:26" ht="14.25">
      <c r="A541" s="64"/>
      <c r="B541" s="65"/>
      <c r="C541" s="65"/>
      <c r="D541" s="65"/>
      <c r="E541" s="65"/>
      <c r="F541" s="65"/>
      <c r="G541" s="65"/>
      <c r="H541" s="65"/>
      <c r="I541" s="65"/>
      <c r="J541" s="65"/>
      <c r="K541" s="65"/>
      <c r="L541" s="65"/>
      <c r="M541" s="65"/>
      <c r="N541" s="65"/>
      <c r="O541" s="65"/>
      <c r="P541" s="65"/>
      <c r="Q541" s="65"/>
      <c r="R541" s="65"/>
      <c r="S541" s="65"/>
      <c r="T541" s="65"/>
      <c r="U541" s="65"/>
      <c r="V541" s="65"/>
      <c r="W541" s="65"/>
      <c r="X541" s="65"/>
      <c r="Y541" s="65"/>
      <c r="Z541" s="65"/>
    </row>
    <row r="542" spans="1:26" ht="14.25">
      <c r="A542" s="64"/>
      <c r="B542" s="65"/>
      <c r="C542" s="65"/>
      <c r="D542" s="65"/>
      <c r="E542" s="65"/>
      <c r="F542" s="65"/>
      <c r="G542" s="65"/>
      <c r="H542" s="65"/>
      <c r="I542" s="65"/>
      <c r="J542" s="65"/>
      <c r="K542" s="65"/>
      <c r="L542" s="65"/>
      <c r="M542" s="65"/>
      <c r="N542" s="65"/>
      <c r="O542" s="65"/>
      <c r="P542" s="65"/>
      <c r="Q542" s="65"/>
      <c r="R542" s="65"/>
      <c r="S542" s="65"/>
      <c r="T542" s="65"/>
      <c r="U542" s="65"/>
      <c r="V542" s="65"/>
      <c r="W542" s="65"/>
      <c r="X542" s="65"/>
      <c r="Y542" s="65"/>
      <c r="Z542" s="65"/>
    </row>
    <row r="543" spans="1:26" ht="14.25">
      <c r="A543" s="64"/>
      <c r="B543" s="65"/>
      <c r="C543" s="65"/>
      <c r="D543" s="65"/>
      <c r="E543" s="65"/>
      <c r="F543" s="65"/>
      <c r="G543" s="65"/>
      <c r="H543" s="65"/>
      <c r="I543" s="65"/>
      <c r="J543" s="65"/>
      <c r="K543" s="65"/>
      <c r="L543" s="65"/>
      <c r="M543" s="65"/>
      <c r="N543" s="65"/>
      <c r="O543" s="65"/>
      <c r="P543" s="65"/>
      <c r="Q543" s="65"/>
      <c r="R543" s="65"/>
      <c r="S543" s="65"/>
      <c r="T543" s="65"/>
      <c r="U543" s="65"/>
      <c r="V543" s="65"/>
      <c r="W543" s="65"/>
      <c r="X543" s="65"/>
      <c r="Y543" s="65"/>
      <c r="Z543" s="65"/>
    </row>
    <row r="544" spans="1:26" ht="14.25">
      <c r="A544" s="64"/>
      <c r="B544" s="65"/>
      <c r="C544" s="65"/>
      <c r="D544" s="65"/>
      <c r="E544" s="65"/>
      <c r="F544" s="65"/>
      <c r="G544" s="65"/>
      <c r="H544" s="65"/>
      <c r="I544" s="65"/>
      <c r="J544" s="65"/>
      <c r="K544" s="65"/>
      <c r="L544" s="65"/>
      <c r="M544" s="65"/>
      <c r="N544" s="65"/>
      <c r="O544" s="65"/>
      <c r="P544" s="65"/>
      <c r="Q544" s="65"/>
      <c r="R544" s="65"/>
      <c r="S544" s="65"/>
      <c r="T544" s="65"/>
      <c r="U544" s="65"/>
      <c r="V544" s="65"/>
      <c r="W544" s="65"/>
      <c r="X544" s="65"/>
      <c r="Y544" s="65"/>
      <c r="Z544" s="65"/>
    </row>
    <row r="545" spans="1:26" ht="14.25">
      <c r="A545" s="64"/>
      <c r="B545" s="65"/>
      <c r="C545" s="65"/>
      <c r="D545" s="65"/>
      <c r="E545" s="65"/>
      <c r="F545" s="65"/>
      <c r="G545" s="65"/>
      <c r="H545" s="65"/>
      <c r="I545" s="65"/>
      <c r="J545" s="65"/>
      <c r="K545" s="65"/>
      <c r="L545" s="65"/>
      <c r="M545" s="65"/>
      <c r="N545" s="65"/>
      <c r="O545" s="65"/>
      <c r="P545" s="65"/>
      <c r="Q545" s="65"/>
      <c r="R545" s="65"/>
      <c r="S545" s="65"/>
      <c r="T545" s="65"/>
      <c r="U545" s="65"/>
      <c r="V545" s="65"/>
      <c r="W545" s="65"/>
      <c r="X545" s="65"/>
      <c r="Y545" s="65"/>
      <c r="Z545" s="65"/>
    </row>
    <row r="546" spans="1:26" ht="14.25">
      <c r="A546" s="64"/>
      <c r="B546" s="65"/>
      <c r="C546" s="65"/>
      <c r="D546" s="65"/>
      <c r="E546" s="65"/>
      <c r="F546" s="65"/>
      <c r="G546" s="65"/>
      <c r="H546" s="65"/>
      <c r="I546" s="65"/>
      <c r="J546" s="65"/>
      <c r="K546" s="65"/>
      <c r="L546" s="65"/>
      <c r="M546" s="65"/>
      <c r="N546" s="65"/>
      <c r="O546" s="65"/>
      <c r="P546" s="65"/>
      <c r="Q546" s="65"/>
      <c r="R546" s="65"/>
      <c r="S546" s="65"/>
      <c r="T546" s="65"/>
      <c r="U546" s="65"/>
      <c r="V546" s="65"/>
      <c r="W546" s="65"/>
      <c r="X546" s="65"/>
      <c r="Y546" s="65"/>
      <c r="Z546" s="65"/>
    </row>
    <row r="547" spans="1:26" ht="14.25">
      <c r="A547" s="64"/>
      <c r="B547" s="65"/>
      <c r="C547" s="65"/>
      <c r="D547" s="65"/>
      <c r="E547" s="65"/>
      <c r="F547" s="65"/>
      <c r="G547" s="65"/>
      <c r="H547" s="65"/>
      <c r="I547" s="65"/>
      <c r="J547" s="65"/>
      <c r="K547" s="65"/>
      <c r="L547" s="65"/>
      <c r="M547" s="65"/>
      <c r="N547" s="65"/>
      <c r="O547" s="65"/>
      <c r="P547" s="65"/>
      <c r="Q547" s="65"/>
      <c r="R547" s="65"/>
      <c r="S547" s="65"/>
      <c r="T547" s="65"/>
      <c r="U547" s="65"/>
      <c r="V547" s="65"/>
      <c r="W547" s="65"/>
      <c r="X547" s="65"/>
      <c r="Y547" s="65"/>
      <c r="Z547" s="65"/>
    </row>
    <row r="548" spans="1:26" ht="14.25">
      <c r="A548" s="64"/>
      <c r="B548" s="65"/>
      <c r="C548" s="65"/>
      <c r="D548" s="65"/>
      <c r="E548" s="65"/>
      <c r="F548" s="65"/>
      <c r="G548" s="65"/>
      <c r="H548" s="65"/>
      <c r="I548" s="65"/>
      <c r="J548" s="65"/>
      <c r="K548" s="65"/>
      <c r="L548" s="65"/>
      <c r="M548" s="65"/>
      <c r="N548" s="65"/>
      <c r="O548" s="65"/>
      <c r="P548" s="65"/>
      <c r="Q548" s="65"/>
      <c r="R548" s="65"/>
      <c r="S548" s="65"/>
      <c r="T548" s="65"/>
      <c r="U548" s="65"/>
      <c r="V548" s="65"/>
      <c r="W548" s="65"/>
      <c r="X548" s="65"/>
      <c r="Y548" s="65"/>
      <c r="Z548" s="65"/>
    </row>
    <row r="549" spans="1:26" ht="14.25">
      <c r="A549" s="64"/>
      <c r="B549" s="65"/>
      <c r="C549" s="65"/>
      <c r="D549" s="65"/>
      <c r="E549" s="65"/>
      <c r="F549" s="65"/>
      <c r="G549" s="65"/>
      <c r="H549" s="65"/>
      <c r="I549" s="65"/>
      <c r="J549" s="65"/>
      <c r="K549" s="65"/>
      <c r="L549" s="65"/>
      <c r="M549" s="65"/>
      <c r="N549" s="65"/>
      <c r="O549" s="65"/>
      <c r="P549" s="65"/>
      <c r="Q549" s="65"/>
      <c r="R549" s="65"/>
      <c r="S549" s="65"/>
      <c r="T549" s="65"/>
      <c r="U549" s="65"/>
      <c r="V549" s="65"/>
      <c r="W549" s="65"/>
      <c r="X549" s="65"/>
      <c r="Y549" s="65"/>
      <c r="Z549" s="65"/>
    </row>
    <row r="550" spans="1:26" ht="14.25">
      <c r="A550" s="64"/>
      <c r="B550" s="65"/>
      <c r="C550" s="65"/>
      <c r="D550" s="65"/>
      <c r="E550" s="65"/>
      <c r="F550" s="65"/>
      <c r="G550" s="65"/>
      <c r="H550" s="65"/>
      <c r="I550" s="65"/>
      <c r="J550" s="65"/>
      <c r="K550" s="65"/>
      <c r="L550" s="65"/>
      <c r="M550" s="65"/>
      <c r="N550" s="65"/>
      <c r="O550" s="65"/>
      <c r="P550" s="65"/>
      <c r="Q550" s="65"/>
      <c r="R550" s="65"/>
      <c r="S550" s="65"/>
      <c r="T550" s="65"/>
      <c r="U550" s="65"/>
      <c r="V550" s="65"/>
      <c r="W550" s="65"/>
      <c r="X550" s="65"/>
      <c r="Y550" s="65"/>
      <c r="Z550" s="65"/>
    </row>
    <row r="551" spans="1:26" ht="14.25">
      <c r="A551" s="64"/>
      <c r="B551" s="65"/>
      <c r="C551" s="65"/>
      <c r="D551" s="65"/>
      <c r="E551" s="65"/>
      <c r="F551" s="65"/>
      <c r="G551" s="65"/>
      <c r="H551" s="65"/>
      <c r="I551" s="65"/>
      <c r="J551" s="65"/>
      <c r="K551" s="65"/>
      <c r="L551" s="65"/>
      <c r="M551" s="65"/>
      <c r="N551" s="65"/>
      <c r="O551" s="65"/>
      <c r="P551" s="65"/>
      <c r="Q551" s="65"/>
      <c r="R551" s="65"/>
      <c r="S551" s="65"/>
      <c r="T551" s="65"/>
      <c r="U551" s="65"/>
      <c r="V551" s="65"/>
      <c r="W551" s="65"/>
      <c r="X551" s="65"/>
      <c r="Y551" s="65"/>
      <c r="Z551" s="65"/>
    </row>
    <row r="552" spans="1:26" ht="14.25">
      <c r="A552" s="64"/>
      <c r="B552" s="65"/>
      <c r="C552" s="65"/>
      <c r="D552" s="65"/>
      <c r="E552" s="65"/>
      <c r="F552" s="65"/>
      <c r="G552" s="65"/>
      <c r="H552" s="65"/>
      <c r="I552" s="65"/>
      <c r="J552" s="65"/>
      <c r="K552" s="65"/>
      <c r="L552" s="65"/>
      <c r="M552" s="65"/>
      <c r="N552" s="65"/>
      <c r="O552" s="65"/>
      <c r="P552" s="65"/>
      <c r="Q552" s="65"/>
      <c r="R552" s="65"/>
      <c r="S552" s="65"/>
      <c r="T552" s="65"/>
      <c r="U552" s="65"/>
      <c r="V552" s="65"/>
      <c r="W552" s="65"/>
      <c r="X552" s="65"/>
      <c r="Y552" s="65"/>
      <c r="Z552" s="65"/>
    </row>
    <row r="553" spans="1:26" ht="14.25">
      <c r="A553" s="64"/>
      <c r="B553" s="65"/>
      <c r="C553" s="65"/>
      <c r="D553" s="65"/>
      <c r="E553" s="65"/>
      <c r="F553" s="65"/>
      <c r="G553" s="65"/>
      <c r="H553" s="65"/>
      <c r="I553" s="65"/>
      <c r="J553" s="65"/>
      <c r="K553" s="65"/>
      <c r="L553" s="65"/>
      <c r="M553" s="65"/>
      <c r="N553" s="65"/>
      <c r="O553" s="65"/>
      <c r="P553" s="65"/>
      <c r="Q553" s="65"/>
      <c r="R553" s="65"/>
      <c r="S553" s="65"/>
      <c r="T553" s="65"/>
      <c r="U553" s="65"/>
      <c r="V553" s="65"/>
      <c r="W553" s="65"/>
      <c r="X553" s="65"/>
      <c r="Y553" s="65"/>
      <c r="Z553" s="65"/>
    </row>
    <row r="554" spans="1:26" ht="14.25">
      <c r="A554" s="64"/>
      <c r="B554" s="65"/>
      <c r="C554" s="65"/>
      <c r="D554" s="65"/>
      <c r="E554" s="65"/>
      <c r="F554" s="65"/>
      <c r="G554" s="65"/>
      <c r="H554" s="65"/>
      <c r="I554" s="65"/>
      <c r="J554" s="65"/>
      <c r="K554" s="65"/>
      <c r="L554" s="65"/>
      <c r="M554" s="65"/>
      <c r="N554" s="65"/>
      <c r="O554" s="65"/>
      <c r="P554" s="65"/>
      <c r="Q554" s="65"/>
      <c r="R554" s="65"/>
      <c r="S554" s="65"/>
      <c r="T554" s="65"/>
      <c r="U554" s="65"/>
      <c r="V554" s="65"/>
      <c r="W554" s="65"/>
      <c r="X554" s="65"/>
      <c r="Y554" s="65"/>
      <c r="Z554" s="65"/>
    </row>
    <row r="555" spans="1:26" ht="14.25">
      <c r="A555" s="64"/>
      <c r="B555" s="65"/>
      <c r="C555" s="65"/>
      <c r="D555" s="65"/>
      <c r="E555" s="65"/>
      <c r="F555" s="65"/>
      <c r="G555" s="65"/>
      <c r="H555" s="65"/>
      <c r="I555" s="65"/>
      <c r="J555" s="65"/>
      <c r="K555" s="65"/>
      <c r="L555" s="65"/>
      <c r="M555" s="65"/>
      <c r="N555" s="65"/>
      <c r="O555" s="65"/>
      <c r="P555" s="65"/>
      <c r="Q555" s="65"/>
      <c r="R555" s="65"/>
      <c r="S555" s="65"/>
      <c r="T555" s="65"/>
      <c r="U555" s="65"/>
      <c r="V555" s="65"/>
      <c r="W555" s="65"/>
      <c r="X555" s="65"/>
      <c r="Y555" s="65"/>
      <c r="Z555" s="65"/>
    </row>
    <row r="556" spans="1:26" ht="14.25">
      <c r="A556" s="64"/>
      <c r="B556" s="65"/>
      <c r="C556" s="65"/>
      <c r="D556" s="65"/>
      <c r="E556" s="65"/>
      <c r="F556" s="65"/>
      <c r="G556" s="65"/>
      <c r="H556" s="65"/>
      <c r="I556" s="65"/>
      <c r="J556" s="65"/>
      <c r="K556" s="65"/>
      <c r="L556" s="65"/>
      <c r="M556" s="65"/>
      <c r="N556" s="65"/>
      <c r="O556" s="65"/>
      <c r="P556" s="65"/>
      <c r="Q556" s="65"/>
      <c r="R556" s="65"/>
      <c r="S556" s="65"/>
      <c r="T556" s="65"/>
      <c r="U556" s="65"/>
      <c r="V556" s="65"/>
      <c r="W556" s="65"/>
      <c r="X556" s="65"/>
      <c r="Y556" s="65"/>
      <c r="Z556" s="65"/>
    </row>
    <row r="557" spans="1:26" ht="14.25">
      <c r="A557" s="64"/>
      <c r="B557" s="65"/>
      <c r="C557" s="65"/>
      <c r="D557" s="65"/>
      <c r="E557" s="65"/>
      <c r="F557" s="65"/>
      <c r="G557" s="65"/>
      <c r="H557" s="65"/>
      <c r="I557" s="65"/>
      <c r="J557" s="65"/>
      <c r="K557" s="65"/>
      <c r="L557" s="65"/>
      <c r="M557" s="65"/>
      <c r="N557" s="65"/>
      <c r="O557" s="65"/>
      <c r="P557" s="65"/>
      <c r="Q557" s="65"/>
      <c r="R557" s="65"/>
      <c r="S557" s="65"/>
      <c r="T557" s="65"/>
      <c r="U557" s="65"/>
      <c r="V557" s="65"/>
      <c r="W557" s="65"/>
      <c r="X557" s="65"/>
      <c r="Y557" s="65"/>
      <c r="Z557" s="65"/>
    </row>
    <row r="558" spans="1:26" ht="14.25">
      <c r="A558" s="64"/>
      <c r="B558" s="65"/>
      <c r="C558" s="65"/>
      <c r="D558" s="65"/>
      <c r="E558" s="65"/>
      <c r="F558" s="65"/>
      <c r="G558" s="65"/>
      <c r="H558" s="65"/>
      <c r="I558" s="65"/>
      <c r="J558" s="65"/>
      <c r="K558" s="65"/>
      <c r="L558" s="65"/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</row>
    <row r="559" spans="1:26" ht="14.25">
      <c r="A559" s="64"/>
      <c r="B559" s="65"/>
      <c r="C559" s="65"/>
      <c r="D559" s="65"/>
      <c r="E559" s="65"/>
      <c r="F559" s="65"/>
      <c r="G559" s="65"/>
      <c r="H559" s="65"/>
      <c r="I559" s="65"/>
      <c r="J559" s="65"/>
      <c r="K559" s="65"/>
      <c r="L559" s="65"/>
      <c r="M559" s="65"/>
      <c r="N559" s="65"/>
      <c r="O559" s="65"/>
      <c r="P559" s="65"/>
      <c r="Q559" s="65"/>
      <c r="R559" s="65"/>
      <c r="S559" s="65"/>
      <c r="T559" s="65"/>
      <c r="U559" s="65"/>
      <c r="V559" s="65"/>
      <c r="W559" s="65"/>
      <c r="X559" s="65"/>
      <c r="Y559" s="65"/>
      <c r="Z559" s="65"/>
    </row>
    <row r="560" spans="1:26" ht="14.25">
      <c r="A560" s="64"/>
      <c r="B560" s="65"/>
      <c r="C560" s="65"/>
      <c r="D560" s="65"/>
      <c r="E560" s="65"/>
      <c r="F560" s="65"/>
      <c r="G560" s="65"/>
      <c r="H560" s="65"/>
      <c r="I560" s="65"/>
      <c r="J560" s="65"/>
      <c r="K560" s="65"/>
      <c r="L560" s="65"/>
      <c r="M560" s="65"/>
      <c r="N560" s="65"/>
      <c r="O560" s="65"/>
      <c r="P560" s="65"/>
      <c r="Q560" s="65"/>
      <c r="R560" s="65"/>
      <c r="S560" s="65"/>
      <c r="T560" s="65"/>
      <c r="U560" s="65"/>
      <c r="V560" s="65"/>
      <c r="W560" s="65"/>
      <c r="X560" s="65"/>
      <c r="Y560" s="65"/>
      <c r="Z560" s="65"/>
    </row>
    <row r="561" spans="1:26" ht="14.25">
      <c r="A561" s="64"/>
      <c r="B561" s="65"/>
      <c r="C561" s="65"/>
      <c r="D561" s="65"/>
      <c r="E561" s="65"/>
      <c r="F561" s="65"/>
      <c r="G561" s="65"/>
      <c r="H561" s="65"/>
      <c r="I561" s="65"/>
      <c r="J561" s="65"/>
      <c r="K561" s="65"/>
      <c r="L561" s="65"/>
      <c r="M561" s="65"/>
      <c r="N561" s="65"/>
      <c r="O561" s="65"/>
      <c r="P561" s="65"/>
      <c r="Q561" s="65"/>
      <c r="R561" s="65"/>
      <c r="S561" s="65"/>
      <c r="T561" s="65"/>
      <c r="U561" s="65"/>
      <c r="V561" s="65"/>
      <c r="W561" s="65"/>
      <c r="X561" s="65"/>
      <c r="Y561" s="65"/>
      <c r="Z561" s="65"/>
    </row>
    <row r="562" spans="1:26" ht="14.25">
      <c r="A562" s="64"/>
      <c r="B562" s="65"/>
      <c r="C562" s="65"/>
      <c r="D562" s="65"/>
      <c r="E562" s="65"/>
      <c r="F562" s="65"/>
      <c r="G562" s="65"/>
      <c r="H562" s="65"/>
      <c r="I562" s="65"/>
      <c r="J562" s="65"/>
      <c r="K562" s="65"/>
      <c r="L562" s="65"/>
      <c r="M562" s="65"/>
      <c r="N562" s="65"/>
      <c r="O562" s="65"/>
      <c r="P562" s="65"/>
      <c r="Q562" s="65"/>
      <c r="R562" s="65"/>
      <c r="S562" s="65"/>
      <c r="T562" s="65"/>
      <c r="U562" s="65"/>
      <c r="V562" s="65"/>
      <c r="W562" s="65"/>
      <c r="X562" s="65"/>
      <c r="Y562" s="65"/>
      <c r="Z562" s="65"/>
    </row>
    <row r="563" spans="1:26" ht="14.25">
      <c r="A563" s="64"/>
      <c r="B563" s="65"/>
      <c r="C563" s="65"/>
      <c r="D563" s="65"/>
      <c r="E563" s="65"/>
      <c r="F563" s="65"/>
      <c r="G563" s="65"/>
      <c r="H563" s="65"/>
      <c r="I563" s="65"/>
      <c r="J563" s="65"/>
      <c r="K563" s="65"/>
      <c r="L563" s="65"/>
      <c r="M563" s="65"/>
      <c r="N563" s="65"/>
      <c r="O563" s="65"/>
      <c r="P563" s="65"/>
      <c r="Q563" s="65"/>
      <c r="R563" s="65"/>
      <c r="S563" s="65"/>
      <c r="T563" s="65"/>
      <c r="U563" s="65"/>
      <c r="V563" s="65"/>
      <c r="W563" s="65"/>
      <c r="X563" s="65"/>
      <c r="Y563" s="65"/>
      <c r="Z563" s="65"/>
    </row>
    <row r="564" spans="1:26" ht="14.25">
      <c r="A564" s="64"/>
      <c r="B564" s="65"/>
      <c r="C564" s="65"/>
      <c r="D564" s="65"/>
      <c r="E564" s="65"/>
      <c r="F564" s="65"/>
      <c r="G564" s="65"/>
      <c r="H564" s="65"/>
      <c r="I564" s="65"/>
      <c r="J564" s="65"/>
      <c r="K564" s="65"/>
      <c r="L564" s="65"/>
      <c r="M564" s="65"/>
      <c r="N564" s="65"/>
      <c r="O564" s="65"/>
      <c r="P564" s="65"/>
      <c r="Q564" s="65"/>
      <c r="R564" s="65"/>
      <c r="S564" s="65"/>
      <c r="T564" s="65"/>
      <c r="U564" s="65"/>
      <c r="V564" s="65"/>
      <c r="W564" s="65"/>
      <c r="X564" s="65"/>
      <c r="Y564" s="65"/>
      <c r="Z564" s="65"/>
    </row>
    <row r="565" spans="1:26" ht="14.25">
      <c r="A565" s="64"/>
      <c r="B565" s="65"/>
      <c r="C565" s="65"/>
      <c r="D565" s="65"/>
      <c r="E565" s="65"/>
      <c r="F565" s="65"/>
      <c r="G565" s="65"/>
      <c r="H565" s="65"/>
      <c r="I565" s="65"/>
      <c r="J565" s="65"/>
      <c r="K565" s="65"/>
      <c r="L565" s="65"/>
      <c r="M565" s="65"/>
      <c r="N565" s="65"/>
      <c r="O565" s="65"/>
      <c r="P565" s="65"/>
      <c r="Q565" s="65"/>
      <c r="R565" s="65"/>
      <c r="S565" s="65"/>
      <c r="T565" s="65"/>
      <c r="U565" s="65"/>
      <c r="V565" s="65"/>
      <c r="W565" s="65"/>
      <c r="X565" s="65"/>
      <c r="Y565" s="65"/>
      <c r="Z565" s="65"/>
    </row>
    <row r="566" spans="1:26" ht="14.25">
      <c r="A566" s="64"/>
      <c r="B566" s="65"/>
      <c r="C566" s="65"/>
      <c r="D566" s="65"/>
      <c r="E566" s="65"/>
      <c r="F566" s="65"/>
      <c r="G566" s="65"/>
      <c r="H566" s="65"/>
      <c r="I566" s="65"/>
      <c r="J566" s="65"/>
      <c r="K566" s="65"/>
      <c r="L566" s="65"/>
      <c r="M566" s="65"/>
      <c r="N566" s="65"/>
      <c r="O566" s="65"/>
      <c r="P566" s="65"/>
      <c r="Q566" s="65"/>
      <c r="R566" s="65"/>
      <c r="S566" s="65"/>
      <c r="T566" s="65"/>
      <c r="U566" s="65"/>
      <c r="V566" s="65"/>
      <c r="W566" s="65"/>
      <c r="X566" s="65"/>
      <c r="Y566" s="65"/>
      <c r="Z566" s="65"/>
    </row>
    <row r="567" spans="1:26" ht="14.25">
      <c r="A567" s="64"/>
      <c r="B567" s="65"/>
      <c r="C567" s="65"/>
      <c r="D567" s="65"/>
      <c r="E567" s="65"/>
      <c r="F567" s="65"/>
      <c r="G567" s="65"/>
      <c r="H567" s="65"/>
      <c r="I567" s="65"/>
      <c r="J567" s="65"/>
      <c r="K567" s="65"/>
      <c r="L567" s="65"/>
      <c r="M567" s="65"/>
      <c r="N567" s="65"/>
      <c r="O567" s="65"/>
      <c r="P567" s="65"/>
      <c r="Q567" s="65"/>
      <c r="R567" s="65"/>
      <c r="S567" s="65"/>
      <c r="T567" s="65"/>
      <c r="U567" s="65"/>
      <c r="V567" s="65"/>
      <c r="W567" s="65"/>
      <c r="X567" s="65"/>
      <c r="Y567" s="65"/>
      <c r="Z567" s="65"/>
    </row>
    <row r="568" spans="1:26" ht="14.25">
      <c r="A568" s="64"/>
      <c r="B568" s="65"/>
      <c r="C568" s="65"/>
      <c r="D568" s="65"/>
      <c r="E568" s="65"/>
      <c r="F568" s="65"/>
      <c r="G568" s="65"/>
      <c r="H568" s="65"/>
      <c r="I568" s="65"/>
      <c r="J568" s="65"/>
      <c r="K568" s="65"/>
      <c r="L568" s="65"/>
      <c r="M568" s="65"/>
      <c r="N568" s="65"/>
      <c r="O568" s="65"/>
      <c r="P568" s="65"/>
      <c r="Q568" s="65"/>
      <c r="R568" s="65"/>
      <c r="S568" s="65"/>
      <c r="T568" s="65"/>
      <c r="U568" s="65"/>
      <c r="V568" s="65"/>
      <c r="W568" s="65"/>
      <c r="X568" s="65"/>
      <c r="Y568" s="65"/>
      <c r="Z568" s="65"/>
    </row>
    <row r="569" spans="1:26" ht="14.25">
      <c r="A569" s="64"/>
      <c r="B569" s="65"/>
      <c r="C569" s="65"/>
      <c r="D569" s="65"/>
      <c r="E569" s="65"/>
      <c r="F569" s="65"/>
      <c r="G569" s="65"/>
      <c r="H569" s="65"/>
      <c r="I569" s="65"/>
      <c r="J569" s="65"/>
      <c r="K569" s="65"/>
      <c r="L569" s="65"/>
      <c r="M569" s="65"/>
      <c r="N569" s="65"/>
      <c r="O569" s="65"/>
      <c r="P569" s="65"/>
      <c r="Q569" s="65"/>
      <c r="R569" s="65"/>
      <c r="S569" s="65"/>
      <c r="T569" s="65"/>
      <c r="U569" s="65"/>
      <c r="V569" s="65"/>
      <c r="W569" s="65"/>
      <c r="X569" s="65"/>
      <c r="Y569" s="65"/>
      <c r="Z569" s="65"/>
    </row>
    <row r="570" spans="1:26" ht="14.25">
      <c r="A570" s="64"/>
      <c r="B570" s="65"/>
      <c r="C570" s="65"/>
      <c r="D570" s="65"/>
      <c r="E570" s="65"/>
      <c r="F570" s="65"/>
      <c r="G570" s="65"/>
      <c r="H570" s="65"/>
      <c r="I570" s="65"/>
      <c r="J570" s="65"/>
      <c r="K570" s="65"/>
      <c r="L570" s="65"/>
      <c r="M570" s="65"/>
      <c r="N570" s="65"/>
      <c r="O570" s="65"/>
      <c r="P570" s="65"/>
      <c r="Q570" s="65"/>
      <c r="R570" s="65"/>
      <c r="S570" s="65"/>
      <c r="T570" s="65"/>
      <c r="U570" s="65"/>
      <c r="V570" s="65"/>
      <c r="W570" s="65"/>
      <c r="X570" s="65"/>
      <c r="Y570" s="65"/>
      <c r="Z570" s="65"/>
    </row>
    <row r="571" spans="1:26" ht="14.25">
      <c r="A571" s="64"/>
      <c r="B571" s="65"/>
      <c r="C571" s="65"/>
      <c r="D571" s="65"/>
      <c r="E571" s="65"/>
      <c r="F571" s="65"/>
      <c r="G571" s="65"/>
      <c r="H571" s="65"/>
      <c r="I571" s="65"/>
      <c r="J571" s="65"/>
      <c r="K571" s="65"/>
      <c r="L571" s="65"/>
      <c r="M571" s="65"/>
      <c r="N571" s="65"/>
      <c r="O571" s="65"/>
      <c r="P571" s="65"/>
      <c r="Q571" s="65"/>
      <c r="R571" s="65"/>
      <c r="S571" s="65"/>
      <c r="T571" s="65"/>
      <c r="U571" s="65"/>
      <c r="V571" s="65"/>
      <c r="W571" s="65"/>
      <c r="X571" s="65"/>
      <c r="Y571" s="65"/>
      <c r="Z571" s="65"/>
    </row>
    <row r="572" spans="1:26" ht="14.25">
      <c r="A572" s="64"/>
      <c r="B572" s="65"/>
      <c r="C572" s="65"/>
      <c r="D572" s="65"/>
      <c r="E572" s="65"/>
      <c r="F572" s="65"/>
      <c r="G572" s="65"/>
      <c r="H572" s="65"/>
      <c r="I572" s="65"/>
      <c r="J572" s="65"/>
      <c r="K572" s="65"/>
      <c r="L572" s="65"/>
      <c r="M572" s="65"/>
      <c r="N572" s="65"/>
      <c r="O572" s="65"/>
      <c r="P572" s="65"/>
      <c r="Q572" s="65"/>
      <c r="R572" s="65"/>
      <c r="S572" s="65"/>
      <c r="T572" s="65"/>
      <c r="U572" s="65"/>
      <c r="V572" s="65"/>
      <c r="W572" s="65"/>
      <c r="X572" s="65"/>
      <c r="Y572" s="65"/>
      <c r="Z572" s="65"/>
    </row>
    <row r="573" spans="1:26" ht="14.25">
      <c r="A573" s="64"/>
      <c r="B573" s="65"/>
      <c r="C573" s="65"/>
      <c r="D573" s="65"/>
      <c r="E573" s="65"/>
      <c r="F573" s="65"/>
      <c r="G573" s="65"/>
      <c r="H573" s="65"/>
      <c r="I573" s="65"/>
      <c r="J573" s="65"/>
      <c r="K573" s="65"/>
      <c r="L573" s="65"/>
      <c r="M573" s="65"/>
      <c r="N573" s="65"/>
      <c r="O573" s="65"/>
      <c r="P573" s="65"/>
      <c r="Q573" s="65"/>
      <c r="R573" s="65"/>
      <c r="S573" s="65"/>
      <c r="T573" s="65"/>
      <c r="U573" s="65"/>
      <c r="V573" s="65"/>
      <c r="W573" s="65"/>
      <c r="X573" s="65"/>
      <c r="Y573" s="65"/>
      <c r="Z573" s="65"/>
    </row>
    <row r="574" spans="1:26" ht="14.25">
      <c r="A574" s="64"/>
      <c r="B574" s="65"/>
      <c r="C574" s="65"/>
      <c r="D574" s="65"/>
      <c r="E574" s="65"/>
      <c r="F574" s="65"/>
      <c r="G574" s="65"/>
      <c r="H574" s="65"/>
      <c r="I574" s="65"/>
      <c r="J574" s="65"/>
      <c r="K574" s="65"/>
      <c r="L574" s="65"/>
      <c r="M574" s="65"/>
      <c r="N574" s="65"/>
      <c r="O574" s="65"/>
      <c r="P574" s="65"/>
      <c r="Q574" s="65"/>
      <c r="R574" s="65"/>
      <c r="S574" s="65"/>
      <c r="T574" s="65"/>
      <c r="U574" s="65"/>
      <c r="V574" s="65"/>
      <c r="W574" s="65"/>
      <c r="X574" s="65"/>
      <c r="Y574" s="65"/>
      <c r="Z574" s="65"/>
    </row>
    <row r="575" spans="1:26" ht="14.25">
      <c r="A575" s="64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  <c r="Z575" s="65"/>
    </row>
    <row r="576" spans="1:26" ht="14.25">
      <c r="A576" s="64"/>
      <c r="B576" s="65"/>
      <c r="C576" s="65"/>
      <c r="D576" s="65"/>
      <c r="E576" s="65"/>
      <c r="F576" s="65"/>
      <c r="G576" s="65"/>
      <c r="H576" s="65"/>
      <c r="I576" s="65"/>
      <c r="J576" s="65"/>
      <c r="K576" s="65"/>
      <c r="L576" s="65"/>
      <c r="M576" s="65"/>
      <c r="N576" s="65"/>
      <c r="O576" s="65"/>
      <c r="P576" s="65"/>
      <c r="Q576" s="65"/>
      <c r="R576" s="65"/>
      <c r="S576" s="65"/>
      <c r="T576" s="65"/>
      <c r="U576" s="65"/>
      <c r="V576" s="65"/>
      <c r="W576" s="65"/>
      <c r="X576" s="65"/>
      <c r="Y576" s="65"/>
      <c r="Z576" s="65"/>
    </row>
    <row r="577" spans="1:26" ht="14.25">
      <c r="A577" s="64"/>
      <c r="B577" s="65"/>
      <c r="C577" s="65"/>
      <c r="D577" s="65"/>
      <c r="E577" s="65"/>
      <c r="F577" s="65"/>
      <c r="G577" s="65"/>
      <c r="H577" s="65"/>
      <c r="I577" s="65"/>
      <c r="J577" s="65"/>
      <c r="K577" s="65"/>
      <c r="L577" s="65"/>
      <c r="M577" s="65"/>
      <c r="N577" s="65"/>
      <c r="O577" s="65"/>
      <c r="P577" s="65"/>
      <c r="Q577" s="65"/>
      <c r="R577" s="65"/>
      <c r="S577" s="65"/>
      <c r="T577" s="65"/>
      <c r="U577" s="65"/>
      <c r="V577" s="65"/>
      <c r="W577" s="65"/>
      <c r="X577" s="65"/>
      <c r="Y577" s="65"/>
      <c r="Z577" s="65"/>
    </row>
    <row r="578" spans="1:26" ht="14.25">
      <c r="A578" s="64"/>
      <c r="B578" s="65"/>
      <c r="C578" s="65"/>
      <c r="D578" s="65"/>
      <c r="E578" s="65"/>
      <c r="F578" s="65"/>
      <c r="G578" s="65"/>
      <c r="H578" s="65"/>
      <c r="I578" s="65"/>
      <c r="J578" s="65"/>
      <c r="K578" s="65"/>
      <c r="L578" s="65"/>
      <c r="M578" s="65"/>
      <c r="N578" s="65"/>
      <c r="O578" s="65"/>
      <c r="P578" s="65"/>
      <c r="Q578" s="65"/>
      <c r="R578" s="65"/>
      <c r="S578" s="65"/>
      <c r="T578" s="65"/>
      <c r="U578" s="65"/>
      <c r="V578" s="65"/>
      <c r="W578" s="65"/>
      <c r="X578" s="65"/>
      <c r="Y578" s="65"/>
      <c r="Z578" s="65"/>
    </row>
    <row r="579" spans="1:26" ht="14.25">
      <c r="A579" s="64"/>
      <c r="B579" s="65"/>
      <c r="C579" s="65"/>
      <c r="D579" s="65"/>
      <c r="E579" s="65"/>
      <c r="F579" s="65"/>
      <c r="G579" s="65"/>
      <c r="H579" s="65"/>
      <c r="I579" s="65"/>
      <c r="J579" s="65"/>
      <c r="K579" s="65"/>
      <c r="L579" s="65"/>
      <c r="M579" s="65"/>
      <c r="N579" s="65"/>
      <c r="O579" s="65"/>
      <c r="P579" s="65"/>
      <c r="Q579" s="65"/>
      <c r="R579" s="65"/>
      <c r="S579" s="65"/>
      <c r="T579" s="65"/>
      <c r="U579" s="65"/>
      <c r="V579" s="65"/>
      <c r="W579" s="65"/>
      <c r="X579" s="65"/>
      <c r="Y579" s="65"/>
      <c r="Z579" s="65"/>
    </row>
    <row r="580" spans="1:26" ht="14.25">
      <c r="A580" s="64"/>
      <c r="B580" s="65"/>
      <c r="C580" s="65"/>
      <c r="D580" s="65"/>
      <c r="E580" s="65"/>
      <c r="F580" s="65"/>
      <c r="G580" s="65"/>
      <c r="H580" s="65"/>
      <c r="I580" s="65"/>
      <c r="J580" s="65"/>
      <c r="K580" s="65"/>
      <c r="L580" s="65"/>
      <c r="M580" s="65"/>
      <c r="N580" s="65"/>
      <c r="O580" s="65"/>
      <c r="P580" s="65"/>
      <c r="Q580" s="65"/>
      <c r="R580" s="65"/>
      <c r="S580" s="65"/>
      <c r="T580" s="65"/>
      <c r="U580" s="65"/>
      <c r="V580" s="65"/>
      <c r="W580" s="65"/>
      <c r="X580" s="65"/>
      <c r="Y580" s="65"/>
      <c r="Z580" s="65"/>
    </row>
    <row r="581" spans="1:26" ht="14.25">
      <c r="A581" s="64"/>
      <c r="B581" s="65"/>
      <c r="C581" s="65"/>
      <c r="D581" s="65"/>
      <c r="E581" s="65"/>
      <c r="F581" s="65"/>
      <c r="G581" s="65"/>
      <c r="H581" s="65"/>
      <c r="I581" s="65"/>
      <c r="J581" s="65"/>
      <c r="K581" s="65"/>
      <c r="L581" s="65"/>
      <c r="M581" s="65"/>
      <c r="N581" s="65"/>
      <c r="O581" s="65"/>
      <c r="P581" s="65"/>
      <c r="Q581" s="65"/>
      <c r="R581" s="65"/>
      <c r="S581" s="65"/>
      <c r="T581" s="65"/>
      <c r="U581" s="65"/>
      <c r="V581" s="65"/>
      <c r="W581" s="65"/>
      <c r="X581" s="65"/>
      <c r="Y581" s="65"/>
      <c r="Z581" s="65"/>
    </row>
    <row r="582" spans="1:26" ht="14.25">
      <c r="A582" s="64"/>
      <c r="B582" s="65"/>
      <c r="C582" s="65"/>
      <c r="D582" s="65"/>
      <c r="E582" s="65"/>
      <c r="F582" s="65"/>
      <c r="G582" s="65"/>
      <c r="H582" s="65"/>
      <c r="I582" s="65"/>
      <c r="J582" s="65"/>
      <c r="K582" s="65"/>
      <c r="L582" s="65"/>
      <c r="M582" s="65"/>
      <c r="N582" s="65"/>
      <c r="O582" s="65"/>
      <c r="P582" s="65"/>
      <c r="Q582" s="65"/>
      <c r="R582" s="65"/>
      <c r="S582" s="65"/>
      <c r="T582" s="65"/>
      <c r="U582" s="65"/>
      <c r="V582" s="65"/>
      <c r="W582" s="65"/>
      <c r="X582" s="65"/>
      <c r="Y582" s="65"/>
      <c r="Z582" s="65"/>
    </row>
    <row r="583" spans="1:26" ht="14.25">
      <c r="A583" s="64"/>
      <c r="B583" s="65"/>
      <c r="C583" s="65"/>
      <c r="D583" s="65"/>
      <c r="E583" s="65"/>
      <c r="F583" s="65"/>
      <c r="G583" s="65"/>
      <c r="H583" s="65"/>
      <c r="I583" s="65"/>
      <c r="J583" s="65"/>
      <c r="K583" s="65"/>
      <c r="L583" s="65"/>
      <c r="M583" s="65"/>
      <c r="N583" s="65"/>
      <c r="O583" s="65"/>
      <c r="P583" s="65"/>
      <c r="Q583" s="65"/>
      <c r="R583" s="65"/>
      <c r="S583" s="65"/>
      <c r="T583" s="65"/>
      <c r="U583" s="65"/>
      <c r="V583" s="65"/>
      <c r="W583" s="65"/>
      <c r="X583" s="65"/>
      <c r="Y583" s="65"/>
      <c r="Z583" s="65"/>
    </row>
    <row r="584" spans="1:26" ht="14.25">
      <c r="A584" s="64"/>
      <c r="B584" s="65"/>
      <c r="C584" s="65"/>
      <c r="D584" s="65"/>
      <c r="E584" s="65"/>
      <c r="F584" s="65"/>
      <c r="G584" s="65"/>
      <c r="H584" s="65"/>
      <c r="I584" s="65"/>
      <c r="J584" s="65"/>
      <c r="K584" s="65"/>
      <c r="L584" s="65"/>
      <c r="M584" s="65"/>
      <c r="N584" s="65"/>
      <c r="O584" s="65"/>
      <c r="P584" s="65"/>
      <c r="Q584" s="65"/>
      <c r="R584" s="65"/>
      <c r="S584" s="65"/>
      <c r="T584" s="65"/>
      <c r="U584" s="65"/>
      <c r="V584" s="65"/>
      <c r="W584" s="65"/>
      <c r="X584" s="65"/>
      <c r="Y584" s="65"/>
      <c r="Z584" s="65"/>
    </row>
    <row r="585" spans="1:26" ht="14.25">
      <c r="A585" s="64"/>
      <c r="B585" s="65"/>
      <c r="C585" s="65"/>
      <c r="D585" s="65"/>
      <c r="E585" s="65"/>
      <c r="F585" s="65"/>
      <c r="G585" s="65"/>
      <c r="H585" s="65"/>
      <c r="I585" s="65"/>
      <c r="J585" s="65"/>
      <c r="K585" s="65"/>
      <c r="L585" s="65"/>
      <c r="M585" s="65"/>
      <c r="N585" s="65"/>
      <c r="O585" s="65"/>
      <c r="P585" s="65"/>
      <c r="Q585" s="65"/>
      <c r="R585" s="65"/>
      <c r="S585" s="65"/>
      <c r="T585" s="65"/>
      <c r="U585" s="65"/>
      <c r="V585" s="65"/>
      <c r="W585" s="65"/>
      <c r="X585" s="65"/>
      <c r="Y585" s="65"/>
      <c r="Z585" s="65"/>
    </row>
    <row r="586" spans="1:26" ht="14.25">
      <c r="A586" s="64"/>
      <c r="B586" s="65"/>
      <c r="C586" s="65"/>
      <c r="D586" s="65"/>
      <c r="E586" s="65"/>
      <c r="F586" s="65"/>
      <c r="G586" s="65"/>
      <c r="H586" s="65"/>
      <c r="I586" s="65"/>
      <c r="J586" s="65"/>
      <c r="K586" s="65"/>
      <c r="L586" s="65"/>
      <c r="M586" s="65"/>
      <c r="N586" s="65"/>
      <c r="O586" s="65"/>
      <c r="P586" s="65"/>
      <c r="Q586" s="65"/>
      <c r="R586" s="65"/>
      <c r="S586" s="65"/>
      <c r="T586" s="65"/>
      <c r="U586" s="65"/>
      <c r="V586" s="65"/>
      <c r="W586" s="65"/>
      <c r="X586" s="65"/>
      <c r="Y586" s="65"/>
      <c r="Z586" s="65"/>
    </row>
    <row r="587" spans="1:26" ht="14.25">
      <c r="A587" s="64"/>
      <c r="B587" s="65"/>
      <c r="C587" s="65"/>
      <c r="D587" s="65"/>
      <c r="E587" s="65"/>
      <c r="F587" s="65"/>
      <c r="G587" s="65"/>
      <c r="H587" s="65"/>
      <c r="I587" s="65"/>
      <c r="J587" s="65"/>
      <c r="K587" s="65"/>
      <c r="L587" s="65"/>
      <c r="M587" s="65"/>
      <c r="N587" s="65"/>
      <c r="O587" s="65"/>
      <c r="P587" s="65"/>
      <c r="Q587" s="65"/>
      <c r="R587" s="65"/>
      <c r="S587" s="65"/>
      <c r="T587" s="65"/>
      <c r="U587" s="65"/>
      <c r="V587" s="65"/>
      <c r="W587" s="65"/>
      <c r="X587" s="65"/>
      <c r="Y587" s="65"/>
      <c r="Z587" s="65"/>
    </row>
    <row r="588" spans="1:26" ht="14.25">
      <c r="A588" s="64"/>
      <c r="B588" s="65"/>
      <c r="C588" s="65"/>
      <c r="D588" s="65"/>
      <c r="E588" s="65"/>
      <c r="F588" s="65"/>
      <c r="G588" s="65"/>
      <c r="H588" s="65"/>
      <c r="I588" s="65"/>
      <c r="J588" s="65"/>
      <c r="K588" s="65"/>
      <c r="L588" s="65"/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</row>
    <row r="589" spans="1:26" ht="14.25">
      <c r="A589" s="64"/>
      <c r="B589" s="65"/>
      <c r="C589" s="65"/>
      <c r="D589" s="65"/>
      <c r="E589" s="65"/>
      <c r="F589" s="65"/>
      <c r="G589" s="65"/>
      <c r="H589" s="65"/>
      <c r="I589" s="65"/>
      <c r="J589" s="65"/>
      <c r="K589" s="65"/>
      <c r="L589" s="65"/>
      <c r="M589" s="65"/>
      <c r="N589" s="65"/>
      <c r="O589" s="65"/>
      <c r="P589" s="65"/>
      <c r="Q589" s="65"/>
      <c r="R589" s="65"/>
      <c r="S589" s="65"/>
      <c r="T589" s="65"/>
      <c r="U589" s="65"/>
      <c r="V589" s="65"/>
      <c r="W589" s="65"/>
      <c r="X589" s="65"/>
      <c r="Y589" s="65"/>
      <c r="Z589" s="65"/>
    </row>
    <row r="590" spans="1:26" ht="14.25">
      <c r="A590" s="64"/>
      <c r="B590" s="65"/>
      <c r="C590" s="65"/>
      <c r="D590" s="65"/>
      <c r="E590" s="65"/>
      <c r="F590" s="65"/>
      <c r="G590" s="65"/>
      <c r="H590" s="65"/>
      <c r="I590" s="65"/>
      <c r="J590" s="65"/>
      <c r="K590" s="65"/>
      <c r="L590" s="65"/>
      <c r="M590" s="65"/>
      <c r="N590" s="65"/>
      <c r="O590" s="65"/>
      <c r="P590" s="65"/>
      <c r="Q590" s="65"/>
      <c r="R590" s="65"/>
      <c r="S590" s="65"/>
      <c r="T590" s="65"/>
      <c r="U590" s="65"/>
      <c r="V590" s="65"/>
      <c r="W590" s="65"/>
      <c r="X590" s="65"/>
      <c r="Y590" s="65"/>
      <c r="Z590" s="65"/>
    </row>
    <row r="591" spans="1:26" ht="14.25">
      <c r="A591" s="64"/>
      <c r="B591" s="65"/>
      <c r="C591" s="65"/>
      <c r="D591" s="65"/>
      <c r="E591" s="65"/>
      <c r="F591" s="65"/>
      <c r="G591" s="65"/>
      <c r="H591" s="65"/>
      <c r="I591" s="65"/>
      <c r="J591" s="65"/>
      <c r="K591" s="65"/>
      <c r="L591" s="65"/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</row>
    <row r="592" spans="1:26" ht="14.25">
      <c r="A592" s="64"/>
      <c r="B592" s="65"/>
      <c r="C592" s="65"/>
      <c r="D592" s="65"/>
      <c r="E592" s="65"/>
      <c r="F592" s="65"/>
      <c r="G592" s="65"/>
      <c r="H592" s="65"/>
      <c r="I592" s="65"/>
      <c r="J592" s="65"/>
      <c r="K592" s="65"/>
      <c r="L592" s="65"/>
      <c r="M592" s="65"/>
      <c r="N592" s="65"/>
      <c r="O592" s="65"/>
      <c r="P592" s="65"/>
      <c r="Q592" s="65"/>
      <c r="R592" s="65"/>
      <c r="S592" s="65"/>
      <c r="T592" s="65"/>
      <c r="U592" s="65"/>
      <c r="V592" s="65"/>
      <c r="W592" s="65"/>
      <c r="X592" s="65"/>
      <c r="Y592" s="65"/>
      <c r="Z592" s="65"/>
    </row>
    <row r="593" spans="1:26" ht="14.25">
      <c r="A593" s="64"/>
      <c r="B593" s="65"/>
      <c r="C593" s="65"/>
      <c r="D593" s="65"/>
      <c r="E593" s="65"/>
      <c r="F593" s="65"/>
      <c r="G593" s="65"/>
      <c r="H593" s="65"/>
      <c r="I593" s="65"/>
      <c r="J593" s="65"/>
      <c r="K593" s="65"/>
      <c r="L593" s="65"/>
      <c r="M593" s="65"/>
      <c r="N593" s="65"/>
      <c r="O593" s="65"/>
      <c r="P593" s="65"/>
      <c r="Q593" s="65"/>
      <c r="R593" s="65"/>
      <c r="S593" s="65"/>
      <c r="T593" s="65"/>
      <c r="U593" s="65"/>
      <c r="V593" s="65"/>
      <c r="W593" s="65"/>
      <c r="X593" s="65"/>
      <c r="Y593" s="65"/>
      <c r="Z593" s="65"/>
    </row>
    <row r="594" spans="1:26" ht="14.25">
      <c r="A594" s="64"/>
      <c r="B594" s="65"/>
      <c r="C594" s="65"/>
      <c r="D594" s="65"/>
      <c r="E594" s="65"/>
      <c r="F594" s="65"/>
      <c r="G594" s="65"/>
      <c r="H594" s="65"/>
      <c r="I594" s="65"/>
      <c r="J594" s="65"/>
      <c r="K594" s="65"/>
      <c r="L594" s="65"/>
      <c r="M594" s="65"/>
      <c r="N594" s="65"/>
      <c r="O594" s="65"/>
      <c r="P594" s="65"/>
      <c r="Q594" s="65"/>
      <c r="R594" s="65"/>
      <c r="S594" s="65"/>
      <c r="T594" s="65"/>
      <c r="U594" s="65"/>
      <c r="V594" s="65"/>
      <c r="W594" s="65"/>
      <c r="X594" s="65"/>
      <c r="Y594" s="65"/>
      <c r="Z594" s="65"/>
    </row>
    <row r="595" spans="1:26" ht="14.25">
      <c r="A595" s="64"/>
      <c r="B595" s="65"/>
      <c r="C595" s="65"/>
      <c r="D595" s="65"/>
      <c r="E595" s="65"/>
      <c r="F595" s="65"/>
      <c r="G595" s="65"/>
      <c r="H595" s="65"/>
      <c r="I595" s="65"/>
      <c r="J595" s="65"/>
      <c r="K595" s="65"/>
      <c r="L595" s="65"/>
      <c r="M595" s="65"/>
      <c r="N595" s="65"/>
      <c r="O595" s="65"/>
      <c r="P595" s="65"/>
      <c r="Q595" s="65"/>
      <c r="R595" s="65"/>
      <c r="S595" s="65"/>
      <c r="T595" s="65"/>
      <c r="U595" s="65"/>
      <c r="V595" s="65"/>
      <c r="W595" s="65"/>
      <c r="X595" s="65"/>
      <c r="Y595" s="65"/>
      <c r="Z595" s="65"/>
    </row>
    <row r="596" spans="1:26" ht="14.25">
      <c r="A596" s="64"/>
      <c r="B596" s="65"/>
      <c r="C596" s="65"/>
      <c r="D596" s="65"/>
      <c r="E596" s="65"/>
      <c r="F596" s="65"/>
      <c r="G596" s="65"/>
      <c r="H596" s="65"/>
      <c r="I596" s="65"/>
      <c r="J596" s="65"/>
      <c r="K596" s="65"/>
      <c r="L596" s="65"/>
      <c r="M596" s="65"/>
      <c r="N596" s="65"/>
      <c r="O596" s="65"/>
      <c r="P596" s="65"/>
      <c r="Q596" s="65"/>
      <c r="R596" s="65"/>
      <c r="S596" s="65"/>
      <c r="T596" s="65"/>
      <c r="U596" s="65"/>
      <c r="V596" s="65"/>
      <c r="W596" s="65"/>
      <c r="X596" s="65"/>
      <c r="Y596" s="65"/>
      <c r="Z596" s="65"/>
    </row>
    <row r="597" spans="1:26" ht="14.25">
      <c r="A597" s="64"/>
      <c r="B597" s="65"/>
      <c r="C597" s="65"/>
      <c r="D597" s="65"/>
      <c r="E597" s="65"/>
      <c r="F597" s="65"/>
      <c r="G597" s="65"/>
      <c r="H597" s="65"/>
      <c r="I597" s="65"/>
      <c r="J597" s="65"/>
      <c r="K597" s="65"/>
      <c r="L597" s="65"/>
      <c r="M597" s="65"/>
      <c r="N597" s="65"/>
      <c r="O597" s="65"/>
      <c r="P597" s="65"/>
      <c r="Q597" s="65"/>
      <c r="R597" s="65"/>
      <c r="S597" s="65"/>
      <c r="T597" s="65"/>
      <c r="U597" s="65"/>
      <c r="V597" s="65"/>
      <c r="W597" s="65"/>
      <c r="X597" s="65"/>
      <c r="Y597" s="65"/>
      <c r="Z597" s="65"/>
    </row>
    <row r="598" spans="1:26" ht="14.25">
      <c r="A598" s="64"/>
      <c r="B598" s="65"/>
      <c r="C598" s="65"/>
      <c r="D598" s="65"/>
      <c r="E598" s="65"/>
      <c r="F598" s="65"/>
      <c r="G598" s="65"/>
      <c r="H598" s="65"/>
      <c r="I598" s="65"/>
      <c r="J598" s="65"/>
      <c r="K598" s="65"/>
      <c r="L598" s="65"/>
      <c r="M598" s="65"/>
      <c r="N598" s="65"/>
      <c r="O598" s="65"/>
      <c r="P598" s="65"/>
      <c r="Q598" s="65"/>
      <c r="R598" s="65"/>
      <c r="S598" s="65"/>
      <c r="T598" s="65"/>
      <c r="U598" s="65"/>
      <c r="V598" s="65"/>
      <c r="W598" s="65"/>
      <c r="X598" s="65"/>
      <c r="Y598" s="65"/>
      <c r="Z598" s="65"/>
    </row>
    <row r="599" spans="1:26" ht="14.25">
      <c r="A599" s="64"/>
      <c r="B599" s="65"/>
      <c r="C599" s="65"/>
      <c r="D599" s="65"/>
      <c r="E599" s="65"/>
      <c r="F599" s="65"/>
      <c r="G599" s="65"/>
      <c r="H599" s="65"/>
      <c r="I599" s="65"/>
      <c r="J599" s="65"/>
      <c r="K599" s="65"/>
      <c r="L599" s="65"/>
      <c r="M599" s="65"/>
      <c r="N599" s="65"/>
      <c r="O599" s="65"/>
      <c r="P599" s="65"/>
      <c r="Q599" s="65"/>
      <c r="R599" s="65"/>
      <c r="S599" s="65"/>
      <c r="T599" s="65"/>
      <c r="U599" s="65"/>
      <c r="V599" s="65"/>
      <c r="W599" s="65"/>
      <c r="X599" s="65"/>
      <c r="Y599" s="65"/>
      <c r="Z599" s="65"/>
    </row>
    <row r="600" spans="1:26" ht="14.25">
      <c r="A600" s="64"/>
      <c r="B600" s="65"/>
      <c r="C600" s="65"/>
      <c r="D600" s="65"/>
      <c r="E600" s="65"/>
      <c r="F600" s="65"/>
      <c r="G600" s="65"/>
      <c r="H600" s="65"/>
      <c r="I600" s="65"/>
      <c r="J600" s="65"/>
      <c r="K600" s="65"/>
      <c r="L600" s="65"/>
      <c r="M600" s="65"/>
      <c r="N600" s="65"/>
      <c r="O600" s="65"/>
      <c r="P600" s="65"/>
      <c r="Q600" s="65"/>
      <c r="R600" s="65"/>
      <c r="S600" s="65"/>
      <c r="T600" s="65"/>
      <c r="U600" s="65"/>
      <c r="V600" s="65"/>
      <c r="W600" s="65"/>
      <c r="X600" s="65"/>
      <c r="Y600" s="65"/>
      <c r="Z600" s="65"/>
    </row>
    <row r="601" spans="1:26" ht="14.25">
      <c r="A601" s="64"/>
      <c r="B601" s="65"/>
      <c r="C601" s="65"/>
      <c r="D601" s="65"/>
      <c r="E601" s="65"/>
      <c r="F601" s="65"/>
      <c r="G601" s="65"/>
      <c r="H601" s="65"/>
      <c r="I601" s="65"/>
      <c r="J601" s="65"/>
      <c r="K601" s="65"/>
      <c r="L601" s="65"/>
      <c r="M601" s="65"/>
      <c r="N601" s="65"/>
      <c r="O601" s="65"/>
      <c r="P601" s="65"/>
      <c r="Q601" s="65"/>
      <c r="R601" s="65"/>
      <c r="S601" s="65"/>
      <c r="T601" s="65"/>
      <c r="U601" s="65"/>
      <c r="V601" s="65"/>
      <c r="W601" s="65"/>
      <c r="X601" s="65"/>
      <c r="Y601" s="65"/>
      <c r="Z601" s="65"/>
    </row>
    <row r="602" spans="1:26" ht="14.25">
      <c r="A602" s="64"/>
      <c r="B602" s="65"/>
      <c r="C602" s="65"/>
      <c r="D602" s="65"/>
      <c r="E602" s="65"/>
      <c r="F602" s="65"/>
      <c r="G602" s="65"/>
      <c r="H602" s="65"/>
      <c r="I602" s="65"/>
      <c r="J602" s="65"/>
      <c r="K602" s="65"/>
      <c r="L602" s="65"/>
      <c r="M602" s="65"/>
      <c r="N602" s="65"/>
      <c r="O602" s="65"/>
      <c r="P602" s="65"/>
      <c r="Q602" s="65"/>
      <c r="R602" s="65"/>
      <c r="S602" s="65"/>
      <c r="T602" s="65"/>
      <c r="U602" s="65"/>
      <c r="V602" s="65"/>
      <c r="W602" s="65"/>
      <c r="X602" s="65"/>
      <c r="Y602" s="65"/>
      <c r="Z602" s="65"/>
    </row>
    <row r="603" spans="1:26" ht="14.25">
      <c r="A603" s="64"/>
      <c r="B603" s="65"/>
      <c r="C603" s="65"/>
      <c r="D603" s="65"/>
      <c r="E603" s="65"/>
      <c r="F603" s="65"/>
      <c r="G603" s="65"/>
      <c r="H603" s="65"/>
      <c r="I603" s="65"/>
      <c r="J603" s="65"/>
      <c r="K603" s="65"/>
      <c r="L603" s="65"/>
      <c r="M603" s="65"/>
      <c r="N603" s="65"/>
      <c r="O603" s="65"/>
      <c r="P603" s="65"/>
      <c r="Q603" s="65"/>
      <c r="R603" s="65"/>
      <c r="S603" s="65"/>
      <c r="T603" s="65"/>
      <c r="U603" s="65"/>
      <c r="V603" s="65"/>
      <c r="W603" s="65"/>
      <c r="X603" s="65"/>
      <c r="Y603" s="65"/>
      <c r="Z603" s="65"/>
    </row>
    <row r="604" spans="1:26" ht="14.25">
      <c r="A604" s="64"/>
      <c r="B604" s="65"/>
      <c r="C604" s="65"/>
      <c r="D604" s="65"/>
      <c r="E604" s="65"/>
      <c r="F604" s="65"/>
      <c r="G604" s="65"/>
      <c r="H604" s="65"/>
      <c r="I604" s="65"/>
      <c r="J604" s="65"/>
      <c r="K604" s="65"/>
      <c r="L604" s="65"/>
      <c r="M604" s="65"/>
      <c r="N604" s="65"/>
      <c r="O604" s="65"/>
      <c r="P604" s="65"/>
      <c r="Q604" s="65"/>
      <c r="R604" s="65"/>
      <c r="S604" s="65"/>
      <c r="T604" s="65"/>
      <c r="U604" s="65"/>
      <c r="V604" s="65"/>
      <c r="W604" s="65"/>
      <c r="X604" s="65"/>
      <c r="Y604" s="65"/>
      <c r="Z604" s="65"/>
    </row>
    <row r="605" spans="1:26" ht="14.25">
      <c r="A605" s="64"/>
      <c r="B605" s="65"/>
      <c r="C605" s="65"/>
      <c r="D605" s="65"/>
      <c r="E605" s="65"/>
      <c r="F605" s="65"/>
      <c r="G605" s="65"/>
      <c r="H605" s="65"/>
      <c r="I605" s="65"/>
      <c r="J605" s="65"/>
      <c r="K605" s="65"/>
      <c r="L605" s="65"/>
      <c r="M605" s="65"/>
      <c r="N605" s="65"/>
      <c r="O605" s="65"/>
      <c r="P605" s="65"/>
      <c r="Q605" s="65"/>
      <c r="R605" s="65"/>
      <c r="S605" s="65"/>
      <c r="T605" s="65"/>
      <c r="U605" s="65"/>
      <c r="V605" s="65"/>
      <c r="W605" s="65"/>
      <c r="X605" s="65"/>
      <c r="Y605" s="65"/>
      <c r="Z605" s="65"/>
    </row>
    <row r="606" spans="1:26" ht="14.25">
      <c r="A606" s="64"/>
      <c r="B606" s="65"/>
      <c r="C606" s="65"/>
      <c r="D606" s="65"/>
      <c r="E606" s="65"/>
      <c r="F606" s="65"/>
      <c r="G606" s="65"/>
      <c r="H606" s="65"/>
      <c r="I606" s="65"/>
      <c r="J606" s="65"/>
      <c r="K606" s="65"/>
      <c r="L606" s="65"/>
      <c r="M606" s="65"/>
      <c r="N606" s="65"/>
      <c r="O606" s="65"/>
      <c r="P606" s="65"/>
      <c r="Q606" s="65"/>
      <c r="R606" s="65"/>
      <c r="S606" s="65"/>
      <c r="T606" s="65"/>
      <c r="U606" s="65"/>
      <c r="V606" s="65"/>
      <c r="W606" s="65"/>
      <c r="X606" s="65"/>
      <c r="Y606" s="65"/>
      <c r="Z606" s="65"/>
    </row>
    <row r="607" spans="1:26" ht="14.25">
      <c r="A607" s="64"/>
      <c r="B607" s="65"/>
      <c r="C607" s="65"/>
      <c r="D607" s="65"/>
      <c r="E607" s="65"/>
      <c r="F607" s="65"/>
      <c r="G607" s="65"/>
      <c r="H607" s="65"/>
      <c r="I607" s="65"/>
      <c r="J607" s="65"/>
      <c r="K607" s="65"/>
      <c r="L607" s="65"/>
      <c r="M607" s="65"/>
      <c r="N607" s="65"/>
      <c r="O607" s="65"/>
      <c r="P607" s="65"/>
      <c r="Q607" s="65"/>
      <c r="R607" s="65"/>
      <c r="S607" s="65"/>
      <c r="T607" s="65"/>
      <c r="U607" s="65"/>
      <c r="V607" s="65"/>
      <c r="W607" s="65"/>
      <c r="X607" s="65"/>
      <c r="Y607" s="65"/>
      <c r="Z607" s="65"/>
    </row>
    <row r="608" spans="1:26" ht="14.25">
      <c r="A608" s="64"/>
      <c r="B608" s="65"/>
      <c r="C608" s="65"/>
      <c r="D608" s="65"/>
      <c r="E608" s="65"/>
      <c r="F608" s="65"/>
      <c r="G608" s="65"/>
      <c r="H608" s="65"/>
      <c r="I608" s="65"/>
      <c r="J608" s="65"/>
      <c r="K608" s="65"/>
      <c r="L608" s="65"/>
      <c r="M608" s="65"/>
      <c r="N608" s="65"/>
      <c r="O608" s="65"/>
      <c r="P608" s="65"/>
      <c r="Q608" s="65"/>
      <c r="R608" s="65"/>
      <c r="S608" s="65"/>
      <c r="T608" s="65"/>
      <c r="U608" s="65"/>
      <c r="V608" s="65"/>
      <c r="W608" s="65"/>
      <c r="X608" s="65"/>
      <c r="Y608" s="65"/>
      <c r="Z608" s="65"/>
    </row>
    <row r="609" spans="1:26" ht="14.25">
      <c r="A609" s="64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</row>
    <row r="610" spans="1:26" ht="14.25">
      <c r="A610" s="64"/>
      <c r="B610" s="65"/>
      <c r="C610" s="65"/>
      <c r="D610" s="65"/>
      <c r="E610" s="65"/>
      <c r="F610" s="65"/>
      <c r="G610" s="65"/>
      <c r="H610" s="65"/>
      <c r="I610" s="65"/>
      <c r="J610" s="65"/>
      <c r="K610" s="65"/>
      <c r="L610" s="65"/>
      <c r="M610" s="65"/>
      <c r="N610" s="65"/>
      <c r="O610" s="65"/>
      <c r="P610" s="65"/>
      <c r="Q610" s="65"/>
      <c r="R610" s="65"/>
      <c r="S610" s="65"/>
      <c r="T610" s="65"/>
      <c r="U610" s="65"/>
      <c r="V610" s="65"/>
      <c r="W610" s="65"/>
      <c r="X610" s="65"/>
      <c r="Y610" s="65"/>
      <c r="Z610" s="65"/>
    </row>
    <row r="611" spans="1:26" ht="14.25">
      <c r="A611" s="64"/>
      <c r="B611" s="65"/>
      <c r="C611" s="65"/>
      <c r="D611" s="65"/>
      <c r="E611" s="65"/>
      <c r="F611" s="65"/>
      <c r="G611" s="65"/>
      <c r="H611" s="65"/>
      <c r="I611" s="65"/>
      <c r="J611" s="65"/>
      <c r="K611" s="65"/>
      <c r="L611" s="65"/>
      <c r="M611" s="65"/>
      <c r="N611" s="65"/>
      <c r="O611" s="65"/>
      <c r="P611" s="65"/>
      <c r="Q611" s="65"/>
      <c r="R611" s="65"/>
      <c r="S611" s="65"/>
      <c r="T611" s="65"/>
      <c r="U611" s="65"/>
      <c r="V611" s="65"/>
      <c r="W611" s="65"/>
      <c r="X611" s="65"/>
      <c r="Y611" s="65"/>
      <c r="Z611" s="65"/>
    </row>
    <row r="612" spans="1:26" ht="14.25">
      <c r="A612" s="64"/>
      <c r="B612" s="65"/>
      <c r="C612" s="65"/>
      <c r="D612" s="65"/>
      <c r="E612" s="65"/>
      <c r="F612" s="65"/>
      <c r="G612" s="65"/>
      <c r="H612" s="65"/>
      <c r="I612" s="65"/>
      <c r="J612" s="65"/>
      <c r="K612" s="65"/>
      <c r="L612" s="65"/>
      <c r="M612" s="65"/>
      <c r="N612" s="65"/>
      <c r="O612" s="65"/>
      <c r="P612" s="65"/>
      <c r="Q612" s="65"/>
      <c r="R612" s="65"/>
      <c r="S612" s="65"/>
      <c r="T612" s="65"/>
      <c r="U612" s="65"/>
      <c r="V612" s="65"/>
      <c r="W612" s="65"/>
      <c r="X612" s="65"/>
      <c r="Y612" s="65"/>
      <c r="Z612" s="65"/>
    </row>
    <row r="613" spans="1:26" ht="14.25">
      <c r="A613" s="64"/>
      <c r="B613" s="65"/>
      <c r="C613" s="65"/>
      <c r="D613" s="65"/>
      <c r="E613" s="65"/>
      <c r="F613" s="65"/>
      <c r="G613" s="65"/>
      <c r="H613" s="65"/>
      <c r="I613" s="65"/>
      <c r="J613" s="65"/>
      <c r="K613" s="65"/>
      <c r="L613" s="65"/>
      <c r="M613" s="65"/>
      <c r="N613" s="65"/>
      <c r="O613" s="65"/>
      <c r="P613" s="65"/>
      <c r="Q613" s="65"/>
      <c r="R613" s="65"/>
      <c r="S613" s="65"/>
      <c r="T613" s="65"/>
      <c r="U613" s="65"/>
      <c r="V613" s="65"/>
      <c r="W613" s="65"/>
      <c r="X613" s="65"/>
      <c r="Y613" s="65"/>
      <c r="Z613" s="65"/>
    </row>
    <row r="614" spans="1:26" ht="14.25">
      <c r="A614" s="64"/>
      <c r="B614" s="65"/>
      <c r="C614" s="65"/>
      <c r="D614" s="65"/>
      <c r="E614" s="65"/>
      <c r="F614" s="65"/>
      <c r="G614" s="65"/>
      <c r="H614" s="65"/>
      <c r="I614" s="65"/>
      <c r="J614" s="65"/>
      <c r="K614" s="65"/>
      <c r="L614" s="65"/>
      <c r="M614" s="65"/>
      <c r="N614" s="65"/>
      <c r="O614" s="65"/>
      <c r="P614" s="65"/>
      <c r="Q614" s="65"/>
      <c r="R614" s="65"/>
      <c r="S614" s="65"/>
      <c r="T614" s="65"/>
      <c r="U614" s="65"/>
      <c r="V614" s="65"/>
      <c r="W614" s="65"/>
      <c r="X614" s="65"/>
      <c r="Y614" s="65"/>
      <c r="Z614" s="65"/>
    </row>
    <row r="615" spans="1:26" ht="14.25">
      <c r="A615" s="64"/>
      <c r="B615" s="65"/>
      <c r="C615" s="65"/>
      <c r="D615" s="65"/>
      <c r="E615" s="65"/>
      <c r="F615" s="65"/>
      <c r="G615" s="65"/>
      <c r="H615" s="65"/>
      <c r="I615" s="65"/>
      <c r="J615" s="65"/>
      <c r="K615" s="65"/>
      <c r="L615" s="65"/>
      <c r="M615" s="65"/>
      <c r="N615" s="65"/>
      <c r="O615" s="65"/>
      <c r="P615" s="65"/>
      <c r="Q615" s="65"/>
      <c r="R615" s="65"/>
      <c r="S615" s="65"/>
      <c r="T615" s="65"/>
      <c r="U615" s="65"/>
      <c r="V615" s="65"/>
      <c r="W615" s="65"/>
      <c r="X615" s="65"/>
      <c r="Y615" s="65"/>
      <c r="Z615" s="65"/>
    </row>
    <row r="616" spans="1:26" ht="14.25">
      <c r="A616" s="64"/>
      <c r="B616" s="65"/>
      <c r="C616" s="65"/>
      <c r="D616" s="65"/>
      <c r="E616" s="65"/>
      <c r="F616" s="65"/>
      <c r="G616" s="65"/>
      <c r="H616" s="65"/>
      <c r="I616" s="65"/>
      <c r="J616" s="65"/>
      <c r="K616" s="65"/>
      <c r="L616" s="65"/>
      <c r="M616" s="65"/>
      <c r="N616" s="65"/>
      <c r="O616" s="65"/>
      <c r="P616" s="65"/>
      <c r="Q616" s="65"/>
      <c r="R616" s="65"/>
      <c r="S616" s="65"/>
      <c r="T616" s="65"/>
      <c r="U616" s="65"/>
      <c r="V616" s="65"/>
      <c r="W616" s="65"/>
      <c r="X616" s="65"/>
      <c r="Y616" s="65"/>
      <c r="Z616" s="65"/>
    </row>
    <row r="617" spans="1:26" ht="14.25">
      <c r="A617" s="64"/>
      <c r="B617" s="65"/>
      <c r="C617" s="65"/>
      <c r="D617" s="65"/>
      <c r="E617" s="65"/>
      <c r="F617" s="65"/>
      <c r="G617" s="65"/>
      <c r="H617" s="65"/>
      <c r="I617" s="65"/>
      <c r="J617" s="65"/>
      <c r="K617" s="65"/>
      <c r="L617" s="65"/>
      <c r="M617" s="65"/>
      <c r="N617" s="65"/>
      <c r="O617" s="65"/>
      <c r="P617" s="65"/>
      <c r="Q617" s="65"/>
      <c r="R617" s="65"/>
      <c r="S617" s="65"/>
      <c r="T617" s="65"/>
      <c r="U617" s="65"/>
      <c r="V617" s="65"/>
      <c r="W617" s="65"/>
      <c r="X617" s="65"/>
      <c r="Y617" s="65"/>
      <c r="Z617" s="65"/>
    </row>
    <row r="618" spans="1:26" ht="14.25">
      <c r="A618" s="64"/>
      <c r="B618" s="65"/>
      <c r="C618" s="65"/>
      <c r="D618" s="65"/>
      <c r="E618" s="65"/>
      <c r="F618" s="65"/>
      <c r="G618" s="65"/>
      <c r="H618" s="65"/>
      <c r="I618" s="65"/>
      <c r="J618" s="65"/>
      <c r="K618" s="65"/>
      <c r="L618" s="65"/>
      <c r="M618" s="65"/>
      <c r="N618" s="65"/>
      <c r="O618" s="65"/>
      <c r="P618" s="65"/>
      <c r="Q618" s="65"/>
      <c r="R618" s="65"/>
      <c r="S618" s="65"/>
      <c r="T618" s="65"/>
      <c r="U618" s="65"/>
      <c r="V618" s="65"/>
      <c r="W618" s="65"/>
      <c r="X618" s="65"/>
      <c r="Y618" s="65"/>
      <c r="Z618" s="65"/>
    </row>
    <row r="619" spans="1:26" ht="14.25">
      <c r="A619" s="64"/>
      <c r="B619" s="65"/>
      <c r="C619" s="65"/>
      <c r="D619" s="65"/>
      <c r="E619" s="65"/>
      <c r="F619" s="65"/>
      <c r="G619" s="65"/>
      <c r="H619" s="65"/>
      <c r="I619" s="65"/>
      <c r="J619" s="65"/>
      <c r="K619" s="65"/>
      <c r="L619" s="65"/>
      <c r="M619" s="65"/>
      <c r="N619" s="65"/>
      <c r="O619" s="65"/>
      <c r="P619" s="65"/>
      <c r="Q619" s="65"/>
      <c r="R619" s="65"/>
      <c r="S619" s="65"/>
      <c r="T619" s="65"/>
      <c r="U619" s="65"/>
      <c r="V619" s="65"/>
      <c r="W619" s="65"/>
      <c r="X619" s="65"/>
      <c r="Y619" s="65"/>
      <c r="Z619" s="65"/>
    </row>
    <row r="620" spans="1:26" ht="14.25">
      <c r="A620" s="64"/>
      <c r="B620" s="65"/>
      <c r="C620" s="65"/>
      <c r="D620" s="65"/>
      <c r="E620" s="65"/>
      <c r="F620" s="65"/>
      <c r="G620" s="65"/>
      <c r="H620" s="65"/>
      <c r="I620" s="65"/>
      <c r="J620" s="65"/>
      <c r="K620" s="65"/>
      <c r="L620" s="65"/>
      <c r="M620" s="65"/>
      <c r="N620" s="65"/>
      <c r="O620" s="65"/>
      <c r="P620" s="65"/>
      <c r="Q620" s="65"/>
      <c r="R620" s="65"/>
      <c r="S620" s="65"/>
      <c r="T620" s="65"/>
      <c r="U620" s="65"/>
      <c r="V620" s="65"/>
      <c r="W620" s="65"/>
      <c r="X620" s="65"/>
      <c r="Y620" s="65"/>
      <c r="Z620" s="65"/>
    </row>
    <row r="621" spans="1:26" ht="14.25">
      <c r="A621" s="64"/>
      <c r="B621" s="65"/>
      <c r="C621" s="65"/>
      <c r="D621" s="65"/>
      <c r="E621" s="65"/>
      <c r="F621" s="65"/>
      <c r="G621" s="65"/>
      <c r="H621" s="65"/>
      <c r="I621" s="65"/>
      <c r="J621" s="65"/>
      <c r="K621" s="65"/>
      <c r="L621" s="65"/>
      <c r="M621" s="65"/>
      <c r="N621" s="65"/>
      <c r="O621" s="65"/>
      <c r="P621" s="65"/>
      <c r="Q621" s="65"/>
      <c r="R621" s="65"/>
      <c r="S621" s="65"/>
      <c r="T621" s="65"/>
      <c r="U621" s="65"/>
      <c r="V621" s="65"/>
      <c r="W621" s="65"/>
      <c r="X621" s="65"/>
      <c r="Y621" s="65"/>
      <c r="Z621" s="65"/>
    </row>
    <row r="622" spans="1:26" ht="14.25">
      <c r="A622" s="64"/>
      <c r="B622" s="65"/>
      <c r="C622" s="65"/>
      <c r="D622" s="65"/>
      <c r="E622" s="65"/>
      <c r="F622" s="65"/>
      <c r="G622" s="65"/>
      <c r="H622" s="65"/>
      <c r="I622" s="65"/>
      <c r="J622" s="65"/>
      <c r="K622" s="65"/>
      <c r="L622" s="65"/>
      <c r="M622" s="65"/>
      <c r="N622" s="65"/>
      <c r="O622" s="65"/>
      <c r="P622" s="65"/>
      <c r="Q622" s="65"/>
      <c r="R622" s="65"/>
      <c r="S622" s="65"/>
      <c r="T622" s="65"/>
      <c r="U622" s="65"/>
      <c r="V622" s="65"/>
      <c r="W622" s="65"/>
      <c r="X622" s="65"/>
      <c r="Y622" s="65"/>
      <c r="Z622" s="65"/>
    </row>
    <row r="623" spans="1:26" ht="14.25">
      <c r="A623" s="64"/>
      <c r="B623" s="65"/>
      <c r="C623" s="65"/>
      <c r="D623" s="65"/>
      <c r="E623" s="65"/>
      <c r="F623" s="65"/>
      <c r="G623" s="65"/>
      <c r="H623" s="65"/>
      <c r="I623" s="65"/>
      <c r="J623" s="65"/>
      <c r="K623" s="65"/>
      <c r="L623" s="65"/>
      <c r="M623" s="65"/>
      <c r="N623" s="65"/>
      <c r="O623" s="65"/>
      <c r="P623" s="65"/>
      <c r="Q623" s="65"/>
      <c r="R623" s="65"/>
      <c r="S623" s="65"/>
      <c r="T623" s="65"/>
      <c r="U623" s="65"/>
      <c r="V623" s="65"/>
      <c r="W623" s="65"/>
      <c r="X623" s="65"/>
      <c r="Y623" s="65"/>
      <c r="Z623" s="65"/>
    </row>
    <row r="624" spans="1:26" ht="14.25">
      <c r="A624" s="64"/>
      <c r="B624" s="65"/>
      <c r="C624" s="65"/>
      <c r="D624" s="65"/>
      <c r="E624" s="65"/>
      <c r="F624" s="65"/>
      <c r="G624" s="65"/>
      <c r="H624" s="65"/>
      <c r="I624" s="65"/>
      <c r="J624" s="65"/>
      <c r="K624" s="65"/>
      <c r="L624" s="65"/>
      <c r="M624" s="65"/>
      <c r="N624" s="65"/>
      <c r="O624" s="65"/>
      <c r="P624" s="65"/>
      <c r="Q624" s="65"/>
      <c r="R624" s="65"/>
      <c r="S624" s="65"/>
      <c r="T624" s="65"/>
      <c r="U624" s="65"/>
      <c r="V624" s="65"/>
      <c r="W624" s="65"/>
      <c r="X624" s="65"/>
      <c r="Y624" s="65"/>
      <c r="Z624" s="65"/>
    </row>
    <row r="625" spans="1:26" ht="14.25">
      <c r="A625" s="64"/>
      <c r="B625" s="65"/>
      <c r="C625" s="65"/>
      <c r="D625" s="65"/>
      <c r="E625" s="65"/>
      <c r="F625" s="65"/>
      <c r="G625" s="65"/>
      <c r="H625" s="65"/>
      <c r="I625" s="65"/>
      <c r="J625" s="65"/>
      <c r="K625" s="65"/>
      <c r="L625" s="65"/>
      <c r="M625" s="65"/>
      <c r="N625" s="65"/>
      <c r="O625" s="65"/>
      <c r="P625" s="65"/>
      <c r="Q625" s="65"/>
      <c r="R625" s="65"/>
      <c r="S625" s="65"/>
      <c r="T625" s="65"/>
      <c r="U625" s="65"/>
      <c r="V625" s="65"/>
      <c r="W625" s="65"/>
      <c r="X625" s="65"/>
      <c r="Y625" s="65"/>
      <c r="Z625" s="65"/>
    </row>
    <row r="626" spans="1:26" ht="14.25">
      <c r="A626" s="64"/>
      <c r="B626" s="65"/>
      <c r="C626" s="65"/>
      <c r="D626" s="65"/>
      <c r="E626" s="65"/>
      <c r="F626" s="65"/>
      <c r="G626" s="65"/>
      <c r="H626" s="65"/>
      <c r="I626" s="65"/>
      <c r="J626" s="65"/>
      <c r="K626" s="65"/>
      <c r="L626" s="65"/>
      <c r="M626" s="65"/>
      <c r="N626" s="65"/>
      <c r="O626" s="65"/>
      <c r="P626" s="65"/>
      <c r="Q626" s="65"/>
      <c r="R626" s="65"/>
      <c r="S626" s="65"/>
      <c r="T626" s="65"/>
      <c r="U626" s="65"/>
      <c r="V626" s="65"/>
      <c r="W626" s="65"/>
      <c r="X626" s="65"/>
      <c r="Y626" s="65"/>
      <c r="Z626" s="65"/>
    </row>
    <row r="627" spans="1:26" ht="14.25">
      <c r="A627" s="64"/>
      <c r="B627" s="65"/>
      <c r="C627" s="65"/>
      <c r="D627" s="65"/>
      <c r="E627" s="65"/>
      <c r="F627" s="65"/>
      <c r="G627" s="65"/>
      <c r="H627" s="65"/>
      <c r="I627" s="65"/>
      <c r="J627" s="65"/>
      <c r="K627" s="65"/>
      <c r="L627" s="65"/>
      <c r="M627" s="65"/>
      <c r="N627" s="65"/>
      <c r="O627" s="65"/>
      <c r="P627" s="65"/>
      <c r="Q627" s="65"/>
      <c r="R627" s="65"/>
      <c r="S627" s="65"/>
      <c r="T627" s="65"/>
      <c r="U627" s="65"/>
      <c r="V627" s="65"/>
      <c r="W627" s="65"/>
      <c r="X627" s="65"/>
      <c r="Y627" s="65"/>
      <c r="Z627" s="65"/>
    </row>
    <row r="628" spans="1:26" ht="14.25">
      <c r="A628" s="64"/>
      <c r="B628" s="65"/>
      <c r="C628" s="65"/>
      <c r="D628" s="65"/>
      <c r="E628" s="65"/>
      <c r="F628" s="65"/>
      <c r="G628" s="65"/>
      <c r="H628" s="65"/>
      <c r="I628" s="65"/>
      <c r="J628" s="65"/>
      <c r="K628" s="65"/>
      <c r="L628" s="65"/>
      <c r="M628" s="65"/>
      <c r="N628" s="65"/>
      <c r="O628" s="65"/>
      <c r="P628" s="65"/>
      <c r="Q628" s="65"/>
      <c r="R628" s="65"/>
      <c r="S628" s="65"/>
      <c r="T628" s="65"/>
      <c r="U628" s="65"/>
      <c r="V628" s="65"/>
      <c r="W628" s="65"/>
      <c r="X628" s="65"/>
      <c r="Y628" s="65"/>
      <c r="Z628" s="65"/>
    </row>
    <row r="629" spans="1:26" ht="14.25">
      <c r="A629" s="64"/>
      <c r="B629" s="65"/>
      <c r="C629" s="65"/>
      <c r="D629" s="65"/>
      <c r="E629" s="65"/>
      <c r="F629" s="65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</row>
    <row r="630" spans="1:26" ht="14.25">
      <c r="A630" s="64"/>
      <c r="B630" s="65"/>
      <c r="C630" s="65"/>
      <c r="D630" s="65"/>
      <c r="E630" s="65"/>
      <c r="F630" s="65"/>
      <c r="G630" s="65"/>
      <c r="H630" s="65"/>
      <c r="I630" s="65"/>
      <c r="J630" s="65"/>
      <c r="K630" s="65"/>
      <c r="L630" s="65"/>
      <c r="M630" s="65"/>
      <c r="N630" s="65"/>
      <c r="O630" s="65"/>
      <c r="P630" s="65"/>
      <c r="Q630" s="65"/>
      <c r="R630" s="65"/>
      <c r="S630" s="65"/>
      <c r="T630" s="65"/>
      <c r="U630" s="65"/>
      <c r="V630" s="65"/>
      <c r="W630" s="65"/>
      <c r="X630" s="65"/>
      <c r="Y630" s="65"/>
      <c r="Z630" s="65"/>
    </row>
    <row r="631" spans="1:26" ht="14.25">
      <c r="A631" s="64"/>
      <c r="B631" s="65"/>
      <c r="C631" s="65"/>
      <c r="D631" s="65"/>
      <c r="E631" s="65"/>
      <c r="F631" s="65"/>
      <c r="G631" s="65"/>
      <c r="H631" s="65"/>
      <c r="I631" s="65"/>
      <c r="J631" s="65"/>
      <c r="K631" s="65"/>
      <c r="L631" s="65"/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</row>
    <row r="632" spans="1:26" ht="14.25">
      <c r="A632" s="64"/>
      <c r="B632" s="65"/>
      <c r="C632" s="65"/>
      <c r="D632" s="65"/>
      <c r="E632" s="65"/>
      <c r="F632" s="65"/>
      <c r="G632" s="65"/>
      <c r="H632" s="65"/>
      <c r="I632" s="65"/>
      <c r="J632" s="65"/>
      <c r="K632" s="65"/>
      <c r="L632" s="65"/>
      <c r="M632" s="65"/>
      <c r="N632" s="65"/>
      <c r="O632" s="65"/>
      <c r="P632" s="65"/>
      <c r="Q632" s="65"/>
      <c r="R632" s="65"/>
      <c r="S632" s="65"/>
      <c r="T632" s="65"/>
      <c r="U632" s="65"/>
      <c r="V632" s="65"/>
      <c r="W632" s="65"/>
      <c r="X632" s="65"/>
      <c r="Y632" s="65"/>
      <c r="Z632" s="65"/>
    </row>
    <row r="633" spans="1:26" ht="14.25">
      <c r="A633" s="64"/>
      <c r="B633" s="65"/>
      <c r="C633" s="65"/>
      <c r="D633" s="65"/>
      <c r="E633" s="65"/>
      <c r="F633" s="65"/>
      <c r="G633" s="65"/>
      <c r="H633" s="65"/>
      <c r="I633" s="65"/>
      <c r="J633" s="65"/>
      <c r="K633" s="65"/>
      <c r="L633" s="65"/>
      <c r="M633" s="65"/>
      <c r="N633" s="65"/>
      <c r="O633" s="65"/>
      <c r="P633" s="65"/>
      <c r="Q633" s="65"/>
      <c r="R633" s="65"/>
      <c r="S633" s="65"/>
      <c r="T633" s="65"/>
      <c r="U633" s="65"/>
      <c r="V633" s="65"/>
      <c r="W633" s="65"/>
      <c r="X633" s="65"/>
      <c r="Y633" s="65"/>
      <c r="Z633" s="65"/>
    </row>
    <row r="634" spans="1:26" ht="14.25">
      <c r="A634" s="64"/>
      <c r="B634" s="65"/>
      <c r="C634" s="65"/>
      <c r="D634" s="65"/>
      <c r="E634" s="65"/>
      <c r="F634" s="65"/>
      <c r="G634" s="65"/>
      <c r="H634" s="65"/>
      <c r="I634" s="65"/>
      <c r="J634" s="65"/>
      <c r="K634" s="65"/>
      <c r="L634" s="65"/>
      <c r="M634" s="65"/>
      <c r="N634" s="65"/>
      <c r="O634" s="65"/>
      <c r="P634" s="65"/>
      <c r="Q634" s="65"/>
      <c r="R634" s="65"/>
      <c r="S634" s="65"/>
      <c r="T634" s="65"/>
      <c r="U634" s="65"/>
      <c r="V634" s="65"/>
      <c r="W634" s="65"/>
      <c r="X634" s="65"/>
      <c r="Y634" s="65"/>
      <c r="Z634" s="65"/>
    </row>
    <row r="635" spans="1:26" ht="14.25">
      <c r="A635" s="64"/>
      <c r="B635" s="65"/>
      <c r="C635" s="65"/>
      <c r="D635" s="65"/>
      <c r="E635" s="65"/>
      <c r="F635" s="65"/>
      <c r="G635" s="65"/>
      <c r="H635" s="65"/>
      <c r="I635" s="65"/>
      <c r="J635" s="65"/>
      <c r="K635" s="65"/>
      <c r="L635" s="65"/>
      <c r="M635" s="65"/>
      <c r="N635" s="65"/>
      <c r="O635" s="65"/>
      <c r="P635" s="65"/>
      <c r="Q635" s="65"/>
      <c r="R635" s="65"/>
      <c r="S635" s="65"/>
      <c r="T635" s="65"/>
      <c r="U635" s="65"/>
      <c r="V635" s="65"/>
      <c r="W635" s="65"/>
      <c r="X635" s="65"/>
      <c r="Y635" s="65"/>
      <c r="Z635" s="65"/>
    </row>
    <row r="636" spans="1:26" ht="14.25">
      <c r="A636" s="64"/>
      <c r="B636" s="65"/>
      <c r="C636" s="65"/>
      <c r="D636" s="65"/>
      <c r="E636" s="65"/>
      <c r="F636" s="65"/>
      <c r="G636" s="65"/>
      <c r="H636" s="65"/>
      <c r="I636" s="65"/>
      <c r="J636" s="65"/>
      <c r="K636" s="65"/>
      <c r="L636" s="65"/>
      <c r="M636" s="65"/>
      <c r="N636" s="65"/>
      <c r="O636" s="65"/>
      <c r="P636" s="65"/>
      <c r="Q636" s="65"/>
      <c r="R636" s="65"/>
      <c r="S636" s="65"/>
      <c r="T636" s="65"/>
      <c r="U636" s="65"/>
      <c r="V636" s="65"/>
      <c r="W636" s="65"/>
      <c r="X636" s="65"/>
      <c r="Y636" s="65"/>
      <c r="Z636" s="65"/>
    </row>
    <row r="637" spans="1:26" ht="14.25">
      <c r="A637" s="64"/>
      <c r="B637" s="65"/>
      <c r="C637" s="65"/>
      <c r="D637" s="65"/>
      <c r="E637" s="65"/>
      <c r="F637" s="65"/>
      <c r="G637" s="65"/>
      <c r="H637" s="65"/>
      <c r="I637" s="65"/>
      <c r="J637" s="65"/>
      <c r="K637" s="65"/>
      <c r="L637" s="65"/>
      <c r="M637" s="65"/>
      <c r="N637" s="65"/>
      <c r="O637" s="65"/>
      <c r="P637" s="65"/>
      <c r="Q637" s="65"/>
      <c r="R637" s="65"/>
      <c r="S637" s="65"/>
      <c r="T637" s="65"/>
      <c r="U637" s="65"/>
      <c r="V637" s="65"/>
      <c r="W637" s="65"/>
      <c r="X637" s="65"/>
      <c r="Y637" s="65"/>
      <c r="Z637" s="65"/>
    </row>
    <row r="638" spans="1:26" ht="14.25">
      <c r="A638" s="64"/>
      <c r="B638" s="65"/>
      <c r="C638" s="65"/>
      <c r="D638" s="65"/>
      <c r="E638" s="65"/>
      <c r="F638" s="65"/>
      <c r="G638" s="65"/>
      <c r="H638" s="65"/>
      <c r="I638" s="65"/>
      <c r="J638" s="65"/>
      <c r="K638" s="65"/>
      <c r="L638" s="65"/>
      <c r="M638" s="65"/>
      <c r="N638" s="65"/>
      <c r="O638" s="65"/>
      <c r="P638" s="65"/>
      <c r="Q638" s="65"/>
      <c r="R638" s="65"/>
      <c r="S638" s="65"/>
      <c r="T638" s="65"/>
      <c r="U638" s="65"/>
      <c r="V638" s="65"/>
      <c r="W638" s="65"/>
      <c r="X638" s="65"/>
      <c r="Y638" s="65"/>
      <c r="Z638" s="65"/>
    </row>
    <row r="639" spans="1:26" ht="14.25">
      <c r="A639" s="64"/>
      <c r="B639" s="65"/>
      <c r="C639" s="65"/>
      <c r="D639" s="65"/>
      <c r="E639" s="65"/>
      <c r="F639" s="65"/>
      <c r="G639" s="65"/>
      <c r="H639" s="65"/>
      <c r="I639" s="65"/>
      <c r="J639" s="65"/>
      <c r="K639" s="65"/>
      <c r="L639" s="65"/>
      <c r="M639" s="65"/>
      <c r="N639" s="65"/>
      <c r="O639" s="65"/>
      <c r="P639" s="65"/>
      <c r="Q639" s="65"/>
      <c r="R639" s="65"/>
      <c r="S639" s="65"/>
      <c r="T639" s="65"/>
      <c r="U639" s="65"/>
      <c r="V639" s="65"/>
      <c r="W639" s="65"/>
      <c r="X639" s="65"/>
      <c r="Y639" s="65"/>
      <c r="Z639" s="65"/>
    </row>
    <row r="640" spans="1:26" ht="14.25">
      <c r="A640" s="64"/>
      <c r="B640" s="65"/>
      <c r="C640" s="65"/>
      <c r="D640" s="65"/>
      <c r="E640" s="65"/>
      <c r="F640" s="65"/>
      <c r="G640" s="65"/>
      <c r="H640" s="65"/>
      <c r="I640" s="65"/>
      <c r="J640" s="65"/>
      <c r="K640" s="65"/>
      <c r="L640" s="65"/>
      <c r="M640" s="65"/>
      <c r="N640" s="65"/>
      <c r="O640" s="65"/>
      <c r="P640" s="65"/>
      <c r="Q640" s="65"/>
      <c r="R640" s="65"/>
      <c r="S640" s="65"/>
      <c r="T640" s="65"/>
      <c r="U640" s="65"/>
      <c r="V640" s="65"/>
      <c r="W640" s="65"/>
      <c r="X640" s="65"/>
      <c r="Y640" s="65"/>
      <c r="Z640" s="65"/>
    </row>
    <row r="641" spans="1:26" ht="14.25">
      <c r="A641" s="64"/>
      <c r="B641" s="65"/>
      <c r="C641" s="65"/>
      <c r="D641" s="65"/>
      <c r="E641" s="65"/>
      <c r="F641" s="65"/>
      <c r="G641" s="65"/>
      <c r="H641" s="65"/>
      <c r="I641" s="65"/>
      <c r="J641" s="65"/>
      <c r="K641" s="65"/>
      <c r="L641" s="65"/>
      <c r="M641" s="65"/>
      <c r="N641" s="65"/>
      <c r="O641" s="65"/>
      <c r="P641" s="65"/>
      <c r="Q641" s="65"/>
      <c r="R641" s="65"/>
      <c r="S641" s="65"/>
      <c r="T641" s="65"/>
      <c r="U641" s="65"/>
      <c r="V641" s="65"/>
      <c r="W641" s="65"/>
      <c r="X641" s="65"/>
      <c r="Y641" s="65"/>
      <c r="Z641" s="65"/>
    </row>
    <row r="642" spans="1:26" ht="14.25">
      <c r="A642" s="64"/>
      <c r="B642" s="65"/>
      <c r="C642" s="65"/>
      <c r="D642" s="65"/>
      <c r="E642" s="65"/>
      <c r="F642" s="65"/>
      <c r="G642" s="65"/>
      <c r="H642" s="65"/>
      <c r="I642" s="65"/>
      <c r="J642" s="65"/>
      <c r="K642" s="65"/>
      <c r="L642" s="65"/>
      <c r="M642" s="65"/>
      <c r="N642" s="65"/>
      <c r="O642" s="65"/>
      <c r="P642" s="65"/>
      <c r="Q642" s="65"/>
      <c r="R642" s="65"/>
      <c r="S642" s="65"/>
      <c r="T642" s="65"/>
      <c r="U642" s="65"/>
      <c r="V642" s="65"/>
      <c r="W642" s="65"/>
      <c r="X642" s="65"/>
      <c r="Y642" s="65"/>
      <c r="Z642" s="65"/>
    </row>
    <row r="643" spans="1:26" ht="14.25">
      <c r="A643" s="64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  <c r="Z643" s="65"/>
    </row>
    <row r="644" spans="1:26" ht="14.25">
      <c r="A644" s="64"/>
      <c r="B644" s="65"/>
      <c r="C644" s="65"/>
      <c r="D644" s="65"/>
      <c r="E644" s="65"/>
      <c r="F644" s="65"/>
      <c r="G644" s="65"/>
      <c r="H644" s="65"/>
      <c r="I644" s="65"/>
      <c r="J644" s="65"/>
      <c r="K644" s="65"/>
      <c r="L644" s="65"/>
      <c r="M644" s="65"/>
      <c r="N644" s="65"/>
      <c r="O644" s="65"/>
      <c r="P644" s="65"/>
      <c r="Q644" s="65"/>
      <c r="R644" s="65"/>
      <c r="S644" s="65"/>
      <c r="T644" s="65"/>
      <c r="U644" s="65"/>
      <c r="V644" s="65"/>
      <c r="W644" s="65"/>
      <c r="X644" s="65"/>
      <c r="Y644" s="65"/>
      <c r="Z644" s="65"/>
    </row>
    <row r="645" spans="1:26" ht="14.25">
      <c r="A645" s="64"/>
      <c r="B645" s="65"/>
      <c r="C645" s="65"/>
      <c r="D645" s="65"/>
      <c r="E645" s="65"/>
      <c r="F645" s="65"/>
      <c r="G645" s="65"/>
      <c r="H645" s="65"/>
      <c r="I645" s="65"/>
      <c r="J645" s="65"/>
      <c r="K645" s="65"/>
      <c r="L645" s="65"/>
      <c r="M645" s="65"/>
      <c r="N645" s="65"/>
      <c r="O645" s="65"/>
      <c r="P645" s="65"/>
      <c r="Q645" s="65"/>
      <c r="R645" s="65"/>
      <c r="S645" s="65"/>
      <c r="T645" s="65"/>
      <c r="U645" s="65"/>
      <c r="V645" s="65"/>
      <c r="W645" s="65"/>
      <c r="X645" s="65"/>
      <c r="Y645" s="65"/>
      <c r="Z645" s="65"/>
    </row>
    <row r="646" spans="1:26" ht="14.25">
      <c r="A646" s="64"/>
      <c r="B646" s="65"/>
      <c r="C646" s="65"/>
      <c r="D646" s="65"/>
      <c r="E646" s="65"/>
      <c r="F646" s="65"/>
      <c r="G646" s="65"/>
      <c r="H646" s="65"/>
      <c r="I646" s="65"/>
      <c r="J646" s="65"/>
      <c r="K646" s="65"/>
      <c r="L646" s="65"/>
      <c r="M646" s="65"/>
      <c r="N646" s="65"/>
      <c r="O646" s="65"/>
      <c r="P646" s="65"/>
      <c r="Q646" s="65"/>
      <c r="R646" s="65"/>
      <c r="S646" s="65"/>
      <c r="T646" s="65"/>
      <c r="U646" s="65"/>
      <c r="V646" s="65"/>
      <c r="W646" s="65"/>
      <c r="X646" s="65"/>
      <c r="Y646" s="65"/>
      <c r="Z646" s="65"/>
    </row>
    <row r="647" spans="1:26" ht="14.25">
      <c r="A647" s="64"/>
      <c r="B647" s="65"/>
      <c r="C647" s="65"/>
      <c r="D647" s="65"/>
      <c r="E647" s="65"/>
      <c r="F647" s="65"/>
      <c r="G647" s="65"/>
      <c r="H647" s="65"/>
      <c r="I647" s="65"/>
      <c r="J647" s="65"/>
      <c r="K647" s="65"/>
      <c r="L647" s="65"/>
      <c r="M647" s="65"/>
      <c r="N647" s="65"/>
      <c r="O647" s="65"/>
      <c r="P647" s="65"/>
      <c r="Q647" s="65"/>
      <c r="R647" s="65"/>
      <c r="S647" s="65"/>
      <c r="T647" s="65"/>
      <c r="U647" s="65"/>
      <c r="V647" s="65"/>
      <c r="W647" s="65"/>
      <c r="X647" s="65"/>
      <c r="Y647" s="65"/>
      <c r="Z647" s="65"/>
    </row>
    <row r="648" spans="1:26" ht="14.25">
      <c r="A648" s="64"/>
      <c r="B648" s="65"/>
      <c r="C648" s="65"/>
      <c r="D648" s="65"/>
      <c r="E648" s="65"/>
      <c r="F648" s="65"/>
      <c r="G648" s="65"/>
      <c r="H648" s="65"/>
      <c r="I648" s="65"/>
      <c r="J648" s="65"/>
      <c r="K648" s="65"/>
      <c r="L648" s="65"/>
      <c r="M648" s="65"/>
      <c r="N648" s="65"/>
      <c r="O648" s="65"/>
      <c r="P648" s="65"/>
      <c r="Q648" s="65"/>
      <c r="R648" s="65"/>
      <c r="S648" s="65"/>
      <c r="T648" s="65"/>
      <c r="U648" s="65"/>
      <c r="V648" s="65"/>
      <c r="W648" s="65"/>
      <c r="X648" s="65"/>
      <c r="Y648" s="65"/>
      <c r="Z648" s="65"/>
    </row>
    <row r="649" spans="1:26" ht="14.25">
      <c r="A649" s="64"/>
      <c r="B649" s="65"/>
      <c r="C649" s="65"/>
      <c r="D649" s="65"/>
      <c r="E649" s="65"/>
      <c r="F649" s="65"/>
      <c r="G649" s="65"/>
      <c r="H649" s="65"/>
      <c r="I649" s="65"/>
      <c r="J649" s="65"/>
      <c r="K649" s="65"/>
      <c r="L649" s="65"/>
      <c r="M649" s="65"/>
      <c r="N649" s="65"/>
      <c r="O649" s="65"/>
      <c r="P649" s="65"/>
      <c r="Q649" s="65"/>
      <c r="R649" s="65"/>
      <c r="S649" s="65"/>
      <c r="T649" s="65"/>
      <c r="U649" s="65"/>
      <c r="V649" s="65"/>
      <c r="W649" s="65"/>
      <c r="X649" s="65"/>
      <c r="Y649" s="65"/>
      <c r="Z649" s="65"/>
    </row>
    <row r="650" spans="1:26" ht="14.25">
      <c r="A650" s="64"/>
      <c r="B650" s="65"/>
      <c r="C650" s="65"/>
      <c r="D650" s="65"/>
      <c r="E650" s="65"/>
      <c r="F650" s="65"/>
      <c r="G650" s="65"/>
      <c r="H650" s="65"/>
      <c r="I650" s="65"/>
      <c r="J650" s="65"/>
      <c r="K650" s="65"/>
      <c r="L650" s="65"/>
      <c r="M650" s="65"/>
      <c r="N650" s="65"/>
      <c r="O650" s="65"/>
      <c r="P650" s="65"/>
      <c r="Q650" s="65"/>
      <c r="R650" s="65"/>
      <c r="S650" s="65"/>
      <c r="T650" s="65"/>
      <c r="U650" s="65"/>
      <c r="V650" s="65"/>
      <c r="W650" s="65"/>
      <c r="X650" s="65"/>
      <c r="Y650" s="65"/>
      <c r="Z650" s="65"/>
    </row>
    <row r="651" spans="1:26" ht="14.25">
      <c r="A651" s="64"/>
      <c r="B651" s="65"/>
      <c r="C651" s="65"/>
      <c r="D651" s="65"/>
      <c r="E651" s="65"/>
      <c r="F651" s="65"/>
      <c r="G651" s="65"/>
      <c r="H651" s="65"/>
      <c r="I651" s="65"/>
      <c r="J651" s="65"/>
      <c r="K651" s="65"/>
      <c r="L651" s="65"/>
      <c r="M651" s="65"/>
      <c r="N651" s="65"/>
      <c r="O651" s="65"/>
      <c r="P651" s="65"/>
      <c r="Q651" s="65"/>
      <c r="R651" s="65"/>
      <c r="S651" s="65"/>
      <c r="T651" s="65"/>
      <c r="U651" s="65"/>
      <c r="V651" s="65"/>
      <c r="W651" s="65"/>
      <c r="X651" s="65"/>
      <c r="Y651" s="65"/>
      <c r="Z651" s="65"/>
    </row>
    <row r="652" spans="1:26" ht="14.25">
      <c r="A652" s="64"/>
      <c r="B652" s="65"/>
      <c r="C652" s="65"/>
      <c r="D652" s="65"/>
      <c r="E652" s="65"/>
      <c r="F652" s="65"/>
      <c r="G652" s="65"/>
      <c r="H652" s="65"/>
      <c r="I652" s="65"/>
      <c r="J652" s="65"/>
      <c r="K652" s="65"/>
      <c r="L652" s="65"/>
      <c r="M652" s="65"/>
      <c r="N652" s="65"/>
      <c r="O652" s="65"/>
      <c r="P652" s="65"/>
      <c r="Q652" s="65"/>
      <c r="R652" s="65"/>
      <c r="S652" s="65"/>
      <c r="T652" s="65"/>
      <c r="U652" s="65"/>
      <c r="V652" s="65"/>
      <c r="W652" s="65"/>
      <c r="X652" s="65"/>
      <c r="Y652" s="65"/>
      <c r="Z652" s="65"/>
    </row>
    <row r="653" spans="1:26" ht="14.25">
      <c r="A653" s="64"/>
      <c r="B653" s="65"/>
      <c r="C653" s="65"/>
      <c r="D653" s="65"/>
      <c r="E653" s="65"/>
      <c r="F653" s="65"/>
      <c r="G653" s="65"/>
      <c r="H653" s="65"/>
      <c r="I653" s="65"/>
      <c r="J653" s="65"/>
      <c r="K653" s="65"/>
      <c r="L653" s="65"/>
      <c r="M653" s="65"/>
      <c r="N653" s="65"/>
      <c r="O653" s="65"/>
      <c r="P653" s="65"/>
      <c r="Q653" s="65"/>
      <c r="R653" s="65"/>
      <c r="S653" s="65"/>
      <c r="T653" s="65"/>
      <c r="U653" s="65"/>
      <c r="V653" s="65"/>
      <c r="W653" s="65"/>
      <c r="X653" s="65"/>
      <c r="Y653" s="65"/>
      <c r="Z653" s="65"/>
    </row>
    <row r="654" spans="1:26" ht="14.25">
      <c r="A654" s="64"/>
      <c r="B654" s="65"/>
      <c r="C654" s="65"/>
      <c r="D654" s="65"/>
      <c r="E654" s="65"/>
      <c r="F654" s="65"/>
      <c r="G654" s="65"/>
      <c r="H654" s="65"/>
      <c r="I654" s="65"/>
      <c r="J654" s="65"/>
      <c r="K654" s="65"/>
      <c r="L654" s="65"/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</row>
    <row r="655" spans="1:26" ht="14.25">
      <c r="A655" s="64"/>
      <c r="B655" s="65"/>
      <c r="C655" s="65"/>
      <c r="D655" s="65"/>
      <c r="E655" s="65"/>
      <c r="F655" s="65"/>
      <c r="G655" s="65"/>
      <c r="H655" s="65"/>
      <c r="I655" s="65"/>
      <c r="J655" s="65"/>
      <c r="K655" s="65"/>
      <c r="L655" s="65"/>
      <c r="M655" s="65"/>
      <c r="N655" s="65"/>
      <c r="O655" s="65"/>
      <c r="P655" s="65"/>
      <c r="Q655" s="65"/>
      <c r="R655" s="65"/>
      <c r="S655" s="65"/>
      <c r="T655" s="65"/>
      <c r="U655" s="65"/>
      <c r="V655" s="65"/>
      <c r="W655" s="65"/>
      <c r="X655" s="65"/>
      <c r="Y655" s="65"/>
      <c r="Z655" s="65"/>
    </row>
    <row r="656" spans="1:26" ht="14.25">
      <c r="A656" s="64"/>
      <c r="B656" s="65"/>
      <c r="C656" s="65"/>
      <c r="D656" s="65"/>
      <c r="E656" s="65"/>
      <c r="F656" s="65"/>
      <c r="G656" s="65"/>
      <c r="H656" s="65"/>
      <c r="I656" s="65"/>
      <c r="J656" s="65"/>
      <c r="K656" s="65"/>
      <c r="L656" s="65"/>
      <c r="M656" s="65"/>
      <c r="N656" s="65"/>
      <c r="O656" s="65"/>
      <c r="P656" s="65"/>
      <c r="Q656" s="65"/>
      <c r="R656" s="65"/>
      <c r="S656" s="65"/>
      <c r="T656" s="65"/>
      <c r="U656" s="65"/>
      <c r="V656" s="65"/>
      <c r="W656" s="65"/>
      <c r="X656" s="65"/>
      <c r="Y656" s="65"/>
      <c r="Z656" s="65"/>
    </row>
    <row r="657" spans="1:26" ht="14.25">
      <c r="A657" s="64"/>
      <c r="B657" s="65"/>
      <c r="C657" s="65"/>
      <c r="D657" s="65"/>
      <c r="E657" s="65"/>
      <c r="F657" s="65"/>
      <c r="G657" s="65"/>
      <c r="H657" s="65"/>
      <c r="I657" s="65"/>
      <c r="J657" s="65"/>
      <c r="K657" s="65"/>
      <c r="L657" s="65"/>
      <c r="M657" s="65"/>
      <c r="N657" s="65"/>
      <c r="O657" s="65"/>
      <c r="P657" s="65"/>
      <c r="Q657" s="65"/>
      <c r="R657" s="65"/>
      <c r="S657" s="65"/>
      <c r="T657" s="65"/>
      <c r="U657" s="65"/>
      <c r="V657" s="65"/>
      <c r="W657" s="65"/>
      <c r="X657" s="65"/>
      <c r="Y657" s="65"/>
      <c r="Z657" s="65"/>
    </row>
    <row r="658" spans="1:26" ht="14.25">
      <c r="A658" s="64"/>
      <c r="B658" s="65"/>
      <c r="C658" s="65"/>
      <c r="D658" s="65"/>
      <c r="E658" s="65"/>
      <c r="F658" s="65"/>
      <c r="G658" s="65"/>
      <c r="H658" s="65"/>
      <c r="I658" s="65"/>
      <c r="J658" s="65"/>
      <c r="K658" s="65"/>
      <c r="L658" s="65"/>
      <c r="M658" s="65"/>
      <c r="N658" s="65"/>
      <c r="O658" s="65"/>
      <c r="P658" s="65"/>
      <c r="Q658" s="65"/>
      <c r="R658" s="65"/>
      <c r="S658" s="65"/>
      <c r="T658" s="65"/>
      <c r="U658" s="65"/>
      <c r="V658" s="65"/>
      <c r="W658" s="65"/>
      <c r="X658" s="65"/>
      <c r="Y658" s="65"/>
      <c r="Z658" s="65"/>
    </row>
    <row r="659" spans="1:26" ht="14.25">
      <c r="A659" s="64"/>
      <c r="B659" s="65"/>
      <c r="C659" s="65"/>
      <c r="D659" s="65"/>
      <c r="E659" s="65"/>
      <c r="F659" s="65"/>
      <c r="G659" s="65"/>
      <c r="H659" s="65"/>
      <c r="I659" s="65"/>
      <c r="J659" s="65"/>
      <c r="K659" s="65"/>
      <c r="L659" s="65"/>
      <c r="M659" s="65"/>
      <c r="N659" s="65"/>
      <c r="O659" s="65"/>
      <c r="P659" s="65"/>
      <c r="Q659" s="65"/>
      <c r="R659" s="65"/>
      <c r="S659" s="65"/>
      <c r="T659" s="65"/>
      <c r="U659" s="65"/>
      <c r="V659" s="65"/>
      <c r="W659" s="65"/>
      <c r="X659" s="65"/>
      <c r="Y659" s="65"/>
      <c r="Z659" s="65"/>
    </row>
    <row r="660" spans="1:26" ht="14.25">
      <c r="A660" s="64"/>
      <c r="B660" s="65"/>
      <c r="C660" s="65"/>
      <c r="D660" s="65"/>
      <c r="E660" s="65"/>
      <c r="F660" s="65"/>
      <c r="G660" s="65"/>
      <c r="H660" s="65"/>
      <c r="I660" s="65"/>
      <c r="J660" s="65"/>
      <c r="K660" s="65"/>
      <c r="L660" s="65"/>
      <c r="M660" s="65"/>
      <c r="N660" s="65"/>
      <c r="O660" s="65"/>
      <c r="P660" s="65"/>
      <c r="Q660" s="65"/>
      <c r="R660" s="65"/>
      <c r="S660" s="65"/>
      <c r="T660" s="65"/>
      <c r="U660" s="65"/>
      <c r="V660" s="65"/>
      <c r="W660" s="65"/>
      <c r="X660" s="65"/>
      <c r="Y660" s="65"/>
      <c r="Z660" s="65"/>
    </row>
    <row r="661" spans="1:26" ht="14.25">
      <c r="A661" s="64"/>
      <c r="B661" s="65"/>
      <c r="C661" s="65"/>
      <c r="D661" s="65"/>
      <c r="E661" s="65"/>
      <c r="F661" s="65"/>
      <c r="G661" s="65"/>
      <c r="H661" s="65"/>
      <c r="I661" s="65"/>
      <c r="J661" s="65"/>
      <c r="K661" s="65"/>
      <c r="L661" s="65"/>
      <c r="M661" s="65"/>
      <c r="N661" s="65"/>
      <c r="O661" s="65"/>
      <c r="P661" s="65"/>
      <c r="Q661" s="65"/>
      <c r="R661" s="65"/>
      <c r="S661" s="65"/>
      <c r="T661" s="65"/>
      <c r="U661" s="65"/>
      <c r="V661" s="65"/>
      <c r="W661" s="65"/>
      <c r="X661" s="65"/>
      <c r="Y661" s="65"/>
      <c r="Z661" s="65"/>
    </row>
    <row r="662" spans="1:26" ht="14.25">
      <c r="A662" s="64"/>
      <c r="B662" s="65"/>
      <c r="C662" s="65"/>
      <c r="D662" s="65"/>
      <c r="E662" s="65"/>
      <c r="F662" s="65"/>
      <c r="G662" s="65"/>
      <c r="H662" s="65"/>
      <c r="I662" s="65"/>
      <c r="J662" s="65"/>
      <c r="K662" s="65"/>
      <c r="L662" s="65"/>
      <c r="M662" s="65"/>
      <c r="N662" s="65"/>
      <c r="O662" s="65"/>
      <c r="P662" s="65"/>
      <c r="Q662" s="65"/>
      <c r="R662" s="65"/>
      <c r="S662" s="65"/>
      <c r="T662" s="65"/>
      <c r="U662" s="65"/>
      <c r="V662" s="65"/>
      <c r="W662" s="65"/>
      <c r="X662" s="65"/>
      <c r="Y662" s="65"/>
      <c r="Z662" s="65"/>
    </row>
    <row r="663" spans="1:26" ht="14.25">
      <c r="A663" s="64"/>
      <c r="B663" s="65"/>
      <c r="C663" s="65"/>
      <c r="D663" s="65"/>
      <c r="E663" s="65"/>
      <c r="F663" s="65"/>
      <c r="G663" s="65"/>
      <c r="H663" s="65"/>
      <c r="I663" s="65"/>
      <c r="J663" s="65"/>
      <c r="K663" s="65"/>
      <c r="L663" s="65"/>
      <c r="M663" s="65"/>
      <c r="N663" s="65"/>
      <c r="O663" s="65"/>
      <c r="P663" s="65"/>
      <c r="Q663" s="65"/>
      <c r="R663" s="65"/>
      <c r="S663" s="65"/>
      <c r="T663" s="65"/>
      <c r="U663" s="65"/>
      <c r="V663" s="65"/>
      <c r="W663" s="65"/>
      <c r="X663" s="65"/>
      <c r="Y663" s="65"/>
      <c r="Z663" s="65"/>
    </row>
    <row r="664" spans="1:26" ht="14.25">
      <c r="A664" s="64"/>
      <c r="B664" s="65"/>
      <c r="C664" s="65"/>
      <c r="D664" s="65"/>
      <c r="E664" s="65"/>
      <c r="F664" s="65"/>
      <c r="G664" s="65"/>
      <c r="H664" s="65"/>
      <c r="I664" s="65"/>
      <c r="J664" s="65"/>
      <c r="K664" s="65"/>
      <c r="L664" s="65"/>
      <c r="M664" s="65"/>
      <c r="N664" s="65"/>
      <c r="O664" s="65"/>
      <c r="P664" s="65"/>
      <c r="Q664" s="65"/>
      <c r="R664" s="65"/>
      <c r="S664" s="65"/>
      <c r="T664" s="65"/>
      <c r="U664" s="65"/>
      <c r="V664" s="65"/>
      <c r="W664" s="65"/>
      <c r="X664" s="65"/>
      <c r="Y664" s="65"/>
      <c r="Z664" s="65"/>
    </row>
    <row r="665" spans="1:26" ht="14.25">
      <c r="A665" s="64"/>
      <c r="B665" s="65"/>
      <c r="C665" s="65"/>
      <c r="D665" s="65"/>
      <c r="E665" s="65"/>
      <c r="F665" s="65"/>
      <c r="G665" s="65"/>
      <c r="H665" s="65"/>
      <c r="I665" s="65"/>
      <c r="J665" s="65"/>
      <c r="K665" s="65"/>
      <c r="L665" s="65"/>
      <c r="M665" s="65"/>
      <c r="N665" s="65"/>
      <c r="O665" s="65"/>
      <c r="P665" s="65"/>
      <c r="Q665" s="65"/>
      <c r="R665" s="65"/>
      <c r="S665" s="65"/>
      <c r="T665" s="65"/>
      <c r="U665" s="65"/>
      <c r="V665" s="65"/>
      <c r="W665" s="65"/>
      <c r="X665" s="65"/>
      <c r="Y665" s="65"/>
      <c r="Z665" s="65"/>
    </row>
    <row r="666" spans="1:26" ht="14.25">
      <c r="A666" s="64"/>
      <c r="B666" s="65"/>
      <c r="C666" s="65"/>
      <c r="D666" s="65"/>
      <c r="E666" s="65"/>
      <c r="F666" s="65"/>
      <c r="G666" s="65"/>
      <c r="H666" s="65"/>
      <c r="I666" s="65"/>
      <c r="J666" s="65"/>
      <c r="K666" s="65"/>
      <c r="L666" s="65"/>
      <c r="M666" s="65"/>
      <c r="N666" s="65"/>
      <c r="O666" s="65"/>
      <c r="P666" s="65"/>
      <c r="Q666" s="65"/>
      <c r="R666" s="65"/>
      <c r="S666" s="65"/>
      <c r="T666" s="65"/>
      <c r="U666" s="65"/>
      <c r="V666" s="65"/>
      <c r="W666" s="65"/>
      <c r="X666" s="65"/>
      <c r="Y666" s="65"/>
      <c r="Z666" s="65"/>
    </row>
    <row r="667" spans="1:26" ht="14.25">
      <c r="A667" s="64"/>
      <c r="B667" s="65"/>
      <c r="C667" s="65"/>
      <c r="D667" s="65"/>
      <c r="E667" s="65"/>
      <c r="F667" s="65"/>
      <c r="G667" s="65"/>
      <c r="H667" s="65"/>
      <c r="I667" s="65"/>
      <c r="J667" s="65"/>
      <c r="K667" s="65"/>
      <c r="L667" s="65"/>
      <c r="M667" s="65"/>
      <c r="N667" s="65"/>
      <c r="O667" s="65"/>
      <c r="P667" s="65"/>
      <c r="Q667" s="65"/>
      <c r="R667" s="65"/>
      <c r="S667" s="65"/>
      <c r="T667" s="65"/>
      <c r="U667" s="65"/>
      <c r="V667" s="65"/>
      <c r="W667" s="65"/>
      <c r="X667" s="65"/>
      <c r="Y667" s="65"/>
      <c r="Z667" s="65"/>
    </row>
    <row r="668" spans="1:26" ht="14.25">
      <c r="A668" s="64"/>
      <c r="B668" s="65"/>
      <c r="C668" s="65"/>
      <c r="D668" s="65"/>
      <c r="E668" s="65"/>
      <c r="F668" s="65"/>
      <c r="G668" s="65"/>
      <c r="H668" s="65"/>
      <c r="I668" s="65"/>
      <c r="J668" s="65"/>
      <c r="K668" s="65"/>
      <c r="L668" s="65"/>
      <c r="M668" s="65"/>
      <c r="N668" s="65"/>
      <c r="O668" s="65"/>
      <c r="P668" s="65"/>
      <c r="Q668" s="65"/>
      <c r="R668" s="65"/>
      <c r="S668" s="65"/>
      <c r="T668" s="65"/>
      <c r="U668" s="65"/>
      <c r="V668" s="65"/>
      <c r="W668" s="65"/>
      <c r="X668" s="65"/>
      <c r="Y668" s="65"/>
      <c r="Z668" s="65"/>
    </row>
    <row r="669" spans="1:26" ht="14.25">
      <c r="A669" s="64"/>
      <c r="B669" s="65"/>
      <c r="C669" s="65"/>
      <c r="D669" s="65"/>
      <c r="E669" s="65"/>
      <c r="F669" s="65"/>
      <c r="G669" s="65"/>
      <c r="H669" s="65"/>
      <c r="I669" s="65"/>
      <c r="J669" s="65"/>
      <c r="K669" s="65"/>
      <c r="L669" s="65"/>
      <c r="M669" s="65"/>
      <c r="N669" s="65"/>
      <c r="O669" s="65"/>
      <c r="P669" s="65"/>
      <c r="Q669" s="65"/>
      <c r="R669" s="65"/>
      <c r="S669" s="65"/>
      <c r="T669" s="65"/>
      <c r="U669" s="65"/>
      <c r="V669" s="65"/>
      <c r="W669" s="65"/>
      <c r="X669" s="65"/>
      <c r="Y669" s="65"/>
      <c r="Z669" s="65"/>
    </row>
    <row r="670" spans="1:26" ht="14.25">
      <c r="A670" s="64"/>
      <c r="B670" s="65"/>
      <c r="C670" s="65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</row>
    <row r="671" spans="1:26" ht="14.25">
      <c r="A671" s="64"/>
      <c r="B671" s="65"/>
      <c r="C671" s="65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</row>
    <row r="672" spans="1:26" ht="14.25">
      <c r="A672" s="64"/>
      <c r="B672" s="65"/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</row>
    <row r="673" spans="1:26" ht="14.25">
      <c r="A673" s="64"/>
      <c r="B673" s="65"/>
      <c r="C673" s="65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</row>
    <row r="674" spans="1:26" ht="14.25">
      <c r="A674" s="64"/>
      <c r="B674" s="65"/>
      <c r="C674" s="65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</row>
    <row r="675" spans="1:26" ht="14.25">
      <c r="A675" s="64"/>
      <c r="B675" s="65"/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</row>
    <row r="676" spans="1:26" ht="14.25">
      <c r="A676" s="64"/>
      <c r="B676" s="65"/>
      <c r="C676" s="65"/>
      <c r="D676" s="65"/>
      <c r="E676" s="65"/>
      <c r="F676" s="65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</row>
    <row r="677" spans="1:26" ht="14.25">
      <c r="A677" s="64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  <c r="Z677" s="65"/>
    </row>
    <row r="678" spans="1:26" ht="14.25">
      <c r="A678" s="64"/>
      <c r="B678" s="65"/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</row>
    <row r="679" spans="1:26" ht="14.25">
      <c r="A679" s="64"/>
      <c r="B679" s="65"/>
      <c r="C679" s="65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</row>
    <row r="680" spans="1:26" ht="14.25">
      <c r="A680" s="64"/>
      <c r="B680" s="65"/>
      <c r="C680" s="65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</row>
    <row r="681" spans="1:26" ht="14.25">
      <c r="A681" s="64"/>
      <c r="B681" s="65"/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</row>
    <row r="682" spans="1:26" ht="14.25">
      <c r="A682" s="64"/>
      <c r="B682" s="65"/>
      <c r="C682" s="65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</row>
    <row r="683" spans="1:26" ht="14.25">
      <c r="A683" s="64"/>
      <c r="B683" s="65"/>
      <c r="C683" s="65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</row>
    <row r="684" spans="1:26" ht="14.25">
      <c r="A684" s="64"/>
      <c r="B684" s="65"/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</row>
    <row r="685" spans="1:26" ht="14.25">
      <c r="A685" s="64"/>
      <c r="B685" s="65"/>
      <c r="C685" s="65"/>
      <c r="D685" s="65"/>
      <c r="E685" s="65"/>
      <c r="F685" s="65"/>
      <c r="G685" s="65"/>
      <c r="H685" s="65"/>
      <c r="I685" s="65"/>
      <c r="J685" s="65"/>
      <c r="K685" s="65"/>
      <c r="L685" s="65"/>
      <c r="M685" s="65"/>
      <c r="N685" s="65"/>
      <c r="O685" s="65"/>
      <c r="P685" s="65"/>
      <c r="Q685" s="65"/>
      <c r="R685" s="65"/>
      <c r="S685" s="65"/>
      <c r="T685" s="65"/>
      <c r="U685" s="65"/>
      <c r="V685" s="65"/>
      <c r="W685" s="65"/>
      <c r="X685" s="65"/>
      <c r="Y685" s="65"/>
      <c r="Z685" s="65"/>
    </row>
    <row r="686" spans="1:26" ht="14.25">
      <c r="A686" s="64"/>
      <c r="B686" s="65"/>
      <c r="C686" s="65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</row>
    <row r="687" spans="1:26" ht="14.25">
      <c r="A687" s="64"/>
      <c r="B687" s="65"/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</row>
    <row r="688" spans="1:26" ht="14.25">
      <c r="A688" s="64"/>
      <c r="B688" s="65"/>
      <c r="C688" s="65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</row>
    <row r="689" spans="1:26" ht="14.25">
      <c r="A689" s="64"/>
      <c r="B689" s="65"/>
      <c r="C689" s="65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</row>
    <row r="690" spans="1:26" ht="14.25">
      <c r="A690" s="64"/>
      <c r="B690" s="65"/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</row>
    <row r="691" spans="1:26" ht="14.25">
      <c r="A691" s="64"/>
      <c r="B691" s="65"/>
      <c r="C691" s="65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</row>
    <row r="692" spans="1:26" ht="14.25">
      <c r="A692" s="64"/>
      <c r="B692" s="65"/>
      <c r="C692" s="65"/>
      <c r="D692" s="65"/>
      <c r="E692" s="65"/>
      <c r="F692" s="65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</row>
    <row r="693" spans="1:26" ht="14.25">
      <c r="A693" s="64"/>
      <c r="B693" s="65"/>
      <c r="C693" s="65"/>
      <c r="D693" s="65"/>
      <c r="E693" s="65"/>
      <c r="F693" s="65"/>
      <c r="G693" s="65"/>
      <c r="H693" s="65"/>
      <c r="I693" s="65"/>
      <c r="J693" s="65"/>
      <c r="K693" s="65"/>
      <c r="L693" s="65"/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</row>
    <row r="694" spans="1:26" ht="14.25">
      <c r="A694" s="64"/>
      <c r="B694" s="65"/>
      <c r="C694" s="65"/>
      <c r="D694" s="65"/>
      <c r="E694" s="65"/>
      <c r="F694" s="65"/>
      <c r="G694" s="65"/>
      <c r="H694" s="65"/>
      <c r="I694" s="65"/>
      <c r="J694" s="65"/>
      <c r="K694" s="65"/>
      <c r="L694" s="65"/>
      <c r="M694" s="65"/>
      <c r="N694" s="65"/>
      <c r="O694" s="65"/>
      <c r="P694" s="65"/>
      <c r="Q694" s="65"/>
      <c r="R694" s="65"/>
      <c r="S694" s="65"/>
      <c r="T694" s="65"/>
      <c r="U694" s="65"/>
      <c r="V694" s="65"/>
      <c r="W694" s="65"/>
      <c r="X694" s="65"/>
      <c r="Y694" s="65"/>
      <c r="Z694" s="65"/>
    </row>
    <row r="695" spans="1:26" ht="14.25">
      <c r="A695" s="64"/>
      <c r="B695" s="65"/>
      <c r="C695" s="65"/>
      <c r="D695" s="65"/>
      <c r="E695" s="65"/>
      <c r="F695" s="65"/>
      <c r="G695" s="65"/>
      <c r="H695" s="65"/>
      <c r="I695" s="65"/>
      <c r="J695" s="65"/>
      <c r="K695" s="65"/>
      <c r="L695" s="65"/>
      <c r="M695" s="65"/>
      <c r="N695" s="65"/>
      <c r="O695" s="65"/>
      <c r="P695" s="65"/>
      <c r="Q695" s="65"/>
      <c r="R695" s="65"/>
      <c r="S695" s="65"/>
      <c r="T695" s="65"/>
      <c r="U695" s="65"/>
      <c r="V695" s="65"/>
      <c r="W695" s="65"/>
      <c r="X695" s="65"/>
      <c r="Y695" s="65"/>
      <c r="Z695" s="65"/>
    </row>
    <row r="696" spans="1:26" ht="14.25">
      <c r="A696" s="64"/>
      <c r="B696" s="65"/>
      <c r="C696" s="65"/>
      <c r="D696" s="65"/>
      <c r="E696" s="65"/>
      <c r="F696" s="65"/>
      <c r="G696" s="65"/>
      <c r="H696" s="65"/>
      <c r="I696" s="65"/>
      <c r="J696" s="65"/>
      <c r="K696" s="65"/>
      <c r="L696" s="65"/>
      <c r="M696" s="65"/>
      <c r="N696" s="65"/>
      <c r="O696" s="65"/>
      <c r="P696" s="65"/>
      <c r="Q696" s="65"/>
      <c r="R696" s="65"/>
      <c r="S696" s="65"/>
      <c r="T696" s="65"/>
      <c r="U696" s="65"/>
      <c r="V696" s="65"/>
      <c r="W696" s="65"/>
      <c r="X696" s="65"/>
      <c r="Y696" s="65"/>
      <c r="Z696" s="65"/>
    </row>
    <row r="697" spans="1:26" ht="14.25">
      <c r="A697" s="64"/>
      <c r="B697" s="65"/>
      <c r="C697" s="65"/>
      <c r="D697" s="65"/>
      <c r="E697" s="65"/>
      <c r="F697" s="65"/>
      <c r="G697" s="65"/>
      <c r="H697" s="65"/>
      <c r="I697" s="65"/>
      <c r="J697" s="65"/>
      <c r="K697" s="65"/>
      <c r="L697" s="65"/>
      <c r="M697" s="65"/>
      <c r="N697" s="65"/>
      <c r="O697" s="65"/>
      <c r="P697" s="65"/>
      <c r="Q697" s="65"/>
      <c r="R697" s="65"/>
      <c r="S697" s="65"/>
      <c r="T697" s="65"/>
      <c r="U697" s="65"/>
      <c r="V697" s="65"/>
      <c r="W697" s="65"/>
      <c r="X697" s="65"/>
      <c r="Y697" s="65"/>
      <c r="Z697" s="65"/>
    </row>
    <row r="698" spans="1:26" ht="14.25">
      <c r="A698" s="64"/>
      <c r="B698" s="65"/>
      <c r="C698" s="65"/>
      <c r="D698" s="65"/>
      <c r="E698" s="65"/>
      <c r="F698" s="65"/>
      <c r="G698" s="65"/>
      <c r="H698" s="65"/>
      <c r="I698" s="65"/>
      <c r="J698" s="65"/>
      <c r="K698" s="65"/>
      <c r="L698" s="65"/>
      <c r="M698" s="65"/>
      <c r="N698" s="65"/>
      <c r="O698" s="65"/>
      <c r="P698" s="65"/>
      <c r="Q698" s="65"/>
      <c r="R698" s="65"/>
      <c r="S698" s="65"/>
      <c r="T698" s="65"/>
      <c r="U698" s="65"/>
      <c r="V698" s="65"/>
      <c r="W698" s="65"/>
      <c r="X698" s="65"/>
      <c r="Y698" s="65"/>
      <c r="Z698" s="65"/>
    </row>
    <row r="699" spans="1:26" ht="14.25">
      <c r="A699" s="64"/>
      <c r="B699" s="65"/>
      <c r="C699" s="65"/>
      <c r="D699" s="65"/>
      <c r="E699" s="65"/>
      <c r="F699" s="65"/>
      <c r="G699" s="65"/>
      <c r="H699" s="65"/>
      <c r="I699" s="65"/>
      <c r="J699" s="65"/>
      <c r="K699" s="65"/>
      <c r="L699" s="65"/>
      <c r="M699" s="65"/>
      <c r="N699" s="65"/>
      <c r="O699" s="65"/>
      <c r="P699" s="65"/>
      <c r="Q699" s="65"/>
      <c r="R699" s="65"/>
      <c r="S699" s="65"/>
      <c r="T699" s="65"/>
      <c r="U699" s="65"/>
      <c r="V699" s="65"/>
      <c r="W699" s="65"/>
      <c r="X699" s="65"/>
      <c r="Y699" s="65"/>
      <c r="Z699" s="65"/>
    </row>
    <row r="700" spans="1:26" ht="14.25">
      <c r="A700" s="64"/>
      <c r="B700" s="65"/>
      <c r="C700" s="65"/>
      <c r="D700" s="65"/>
      <c r="E700" s="65"/>
      <c r="F700" s="65"/>
      <c r="G700" s="65"/>
      <c r="H700" s="65"/>
      <c r="I700" s="65"/>
      <c r="J700" s="65"/>
      <c r="K700" s="65"/>
      <c r="L700" s="65"/>
      <c r="M700" s="65"/>
      <c r="N700" s="65"/>
      <c r="O700" s="65"/>
      <c r="P700" s="65"/>
      <c r="Q700" s="65"/>
      <c r="R700" s="65"/>
      <c r="S700" s="65"/>
      <c r="T700" s="65"/>
      <c r="U700" s="65"/>
      <c r="V700" s="65"/>
      <c r="W700" s="65"/>
      <c r="X700" s="65"/>
      <c r="Y700" s="65"/>
      <c r="Z700" s="65"/>
    </row>
    <row r="701" spans="1:26" ht="14.25">
      <c r="A701" s="64"/>
      <c r="B701" s="65"/>
      <c r="C701" s="65"/>
      <c r="D701" s="65"/>
      <c r="E701" s="65"/>
      <c r="F701" s="65"/>
      <c r="G701" s="65"/>
      <c r="H701" s="65"/>
      <c r="I701" s="65"/>
      <c r="J701" s="65"/>
      <c r="K701" s="65"/>
      <c r="L701" s="65"/>
      <c r="M701" s="65"/>
      <c r="N701" s="65"/>
      <c r="O701" s="65"/>
      <c r="P701" s="65"/>
      <c r="Q701" s="65"/>
      <c r="R701" s="65"/>
      <c r="S701" s="65"/>
      <c r="T701" s="65"/>
      <c r="U701" s="65"/>
      <c r="V701" s="65"/>
      <c r="W701" s="65"/>
      <c r="X701" s="65"/>
      <c r="Y701" s="65"/>
      <c r="Z701" s="65"/>
    </row>
    <row r="702" spans="1:26" ht="14.25">
      <c r="A702" s="64"/>
      <c r="B702" s="65"/>
      <c r="C702" s="65"/>
      <c r="D702" s="65"/>
      <c r="E702" s="65"/>
      <c r="F702" s="65"/>
      <c r="G702" s="65"/>
      <c r="H702" s="65"/>
      <c r="I702" s="65"/>
      <c r="J702" s="65"/>
      <c r="K702" s="65"/>
      <c r="L702" s="65"/>
      <c r="M702" s="65"/>
      <c r="N702" s="65"/>
      <c r="O702" s="65"/>
      <c r="P702" s="65"/>
      <c r="Q702" s="65"/>
      <c r="R702" s="65"/>
      <c r="S702" s="65"/>
      <c r="T702" s="65"/>
      <c r="U702" s="65"/>
      <c r="V702" s="65"/>
      <c r="W702" s="65"/>
      <c r="X702" s="65"/>
      <c r="Y702" s="65"/>
      <c r="Z702" s="65"/>
    </row>
    <row r="703" spans="1:26" ht="14.25">
      <c r="A703" s="64"/>
      <c r="B703" s="65"/>
      <c r="C703" s="65"/>
      <c r="D703" s="65"/>
      <c r="E703" s="65"/>
      <c r="F703" s="65"/>
      <c r="G703" s="65"/>
      <c r="H703" s="65"/>
      <c r="I703" s="65"/>
      <c r="J703" s="65"/>
      <c r="K703" s="65"/>
      <c r="L703" s="65"/>
      <c r="M703" s="65"/>
      <c r="N703" s="65"/>
      <c r="O703" s="65"/>
      <c r="P703" s="65"/>
      <c r="Q703" s="65"/>
      <c r="R703" s="65"/>
      <c r="S703" s="65"/>
      <c r="T703" s="65"/>
      <c r="U703" s="65"/>
      <c r="V703" s="65"/>
      <c r="W703" s="65"/>
      <c r="X703" s="65"/>
      <c r="Y703" s="65"/>
      <c r="Z703" s="65"/>
    </row>
    <row r="704" spans="1:26" ht="14.25">
      <c r="A704" s="64"/>
      <c r="B704" s="65"/>
      <c r="C704" s="65"/>
      <c r="D704" s="65"/>
      <c r="E704" s="65"/>
      <c r="F704" s="65"/>
      <c r="G704" s="65"/>
      <c r="H704" s="65"/>
      <c r="I704" s="65"/>
      <c r="J704" s="65"/>
      <c r="K704" s="65"/>
      <c r="L704" s="65"/>
      <c r="M704" s="65"/>
      <c r="N704" s="65"/>
      <c r="O704" s="65"/>
      <c r="P704" s="65"/>
      <c r="Q704" s="65"/>
      <c r="R704" s="65"/>
      <c r="S704" s="65"/>
      <c r="T704" s="65"/>
      <c r="U704" s="65"/>
      <c r="V704" s="65"/>
      <c r="W704" s="65"/>
      <c r="X704" s="65"/>
      <c r="Y704" s="65"/>
      <c r="Z704" s="65"/>
    </row>
    <row r="705" spans="1:26" ht="14.25">
      <c r="A705" s="64"/>
      <c r="B705" s="65"/>
      <c r="C705" s="65"/>
      <c r="D705" s="65"/>
      <c r="E705" s="65"/>
      <c r="F705" s="65"/>
      <c r="G705" s="65"/>
      <c r="H705" s="65"/>
      <c r="I705" s="65"/>
      <c r="J705" s="65"/>
      <c r="K705" s="65"/>
      <c r="L705" s="65"/>
      <c r="M705" s="65"/>
      <c r="N705" s="65"/>
      <c r="O705" s="65"/>
      <c r="P705" s="65"/>
      <c r="Q705" s="65"/>
      <c r="R705" s="65"/>
      <c r="S705" s="65"/>
      <c r="T705" s="65"/>
      <c r="U705" s="65"/>
      <c r="V705" s="65"/>
      <c r="W705" s="65"/>
      <c r="X705" s="65"/>
      <c r="Y705" s="65"/>
      <c r="Z705" s="65"/>
    </row>
    <row r="706" spans="1:26" ht="14.25">
      <c r="A706" s="64"/>
      <c r="B706" s="65"/>
      <c r="C706" s="65"/>
      <c r="D706" s="65"/>
      <c r="E706" s="65"/>
      <c r="F706" s="65"/>
      <c r="G706" s="65"/>
      <c r="H706" s="65"/>
      <c r="I706" s="65"/>
      <c r="J706" s="65"/>
      <c r="K706" s="65"/>
      <c r="L706" s="65"/>
      <c r="M706" s="65"/>
      <c r="N706" s="65"/>
      <c r="O706" s="65"/>
      <c r="P706" s="65"/>
      <c r="Q706" s="65"/>
      <c r="R706" s="65"/>
      <c r="S706" s="65"/>
      <c r="T706" s="65"/>
      <c r="U706" s="65"/>
      <c r="V706" s="65"/>
      <c r="W706" s="65"/>
      <c r="X706" s="65"/>
      <c r="Y706" s="65"/>
      <c r="Z706" s="65"/>
    </row>
    <row r="707" spans="1:26" ht="14.25">
      <c r="A707" s="64"/>
      <c r="B707" s="65"/>
      <c r="C707" s="65"/>
      <c r="D707" s="65"/>
      <c r="E707" s="65"/>
      <c r="F707" s="65"/>
      <c r="G707" s="65"/>
      <c r="H707" s="65"/>
      <c r="I707" s="65"/>
      <c r="J707" s="65"/>
      <c r="K707" s="65"/>
      <c r="L707" s="65"/>
      <c r="M707" s="65"/>
      <c r="N707" s="65"/>
      <c r="O707" s="65"/>
      <c r="P707" s="65"/>
      <c r="Q707" s="65"/>
      <c r="R707" s="65"/>
      <c r="S707" s="65"/>
      <c r="T707" s="65"/>
      <c r="U707" s="65"/>
      <c r="V707" s="65"/>
      <c r="W707" s="65"/>
      <c r="X707" s="65"/>
      <c r="Y707" s="65"/>
      <c r="Z707" s="65"/>
    </row>
    <row r="708" spans="1:26" ht="14.25">
      <c r="A708" s="64"/>
      <c r="B708" s="65"/>
      <c r="C708" s="65"/>
      <c r="D708" s="65"/>
      <c r="E708" s="65"/>
      <c r="F708" s="65"/>
      <c r="G708" s="65"/>
      <c r="H708" s="65"/>
      <c r="I708" s="65"/>
      <c r="J708" s="65"/>
      <c r="K708" s="65"/>
      <c r="L708" s="65"/>
      <c r="M708" s="65"/>
      <c r="N708" s="65"/>
      <c r="O708" s="65"/>
      <c r="P708" s="65"/>
      <c r="Q708" s="65"/>
      <c r="R708" s="65"/>
      <c r="S708" s="65"/>
      <c r="T708" s="65"/>
      <c r="U708" s="65"/>
      <c r="V708" s="65"/>
      <c r="W708" s="65"/>
      <c r="X708" s="65"/>
      <c r="Y708" s="65"/>
      <c r="Z708" s="65"/>
    </row>
    <row r="709" spans="1:26" ht="14.25">
      <c r="A709" s="64"/>
      <c r="B709" s="65"/>
      <c r="C709" s="65"/>
      <c r="D709" s="65"/>
      <c r="E709" s="65"/>
      <c r="F709" s="65"/>
      <c r="G709" s="65"/>
      <c r="H709" s="65"/>
      <c r="I709" s="65"/>
      <c r="J709" s="65"/>
      <c r="K709" s="65"/>
      <c r="L709" s="65"/>
      <c r="M709" s="65"/>
      <c r="N709" s="65"/>
      <c r="O709" s="65"/>
      <c r="P709" s="65"/>
      <c r="Q709" s="65"/>
      <c r="R709" s="65"/>
      <c r="S709" s="65"/>
      <c r="T709" s="65"/>
      <c r="U709" s="65"/>
      <c r="V709" s="65"/>
      <c r="W709" s="65"/>
      <c r="X709" s="65"/>
      <c r="Y709" s="65"/>
      <c r="Z709" s="65"/>
    </row>
    <row r="710" spans="1:26" ht="14.25">
      <c r="A710" s="64"/>
      <c r="B710" s="65"/>
      <c r="C710" s="65"/>
      <c r="D710" s="65"/>
      <c r="E710" s="65"/>
      <c r="F710" s="65"/>
      <c r="G710" s="65"/>
      <c r="H710" s="65"/>
      <c r="I710" s="65"/>
      <c r="J710" s="65"/>
      <c r="K710" s="65"/>
      <c r="L710" s="65"/>
      <c r="M710" s="65"/>
      <c r="N710" s="65"/>
      <c r="O710" s="65"/>
      <c r="P710" s="65"/>
      <c r="Q710" s="65"/>
      <c r="R710" s="65"/>
      <c r="S710" s="65"/>
      <c r="T710" s="65"/>
      <c r="U710" s="65"/>
      <c r="V710" s="65"/>
      <c r="W710" s="65"/>
      <c r="X710" s="65"/>
      <c r="Y710" s="65"/>
      <c r="Z710" s="65"/>
    </row>
    <row r="711" spans="1:26" ht="14.25">
      <c r="A711" s="64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  <c r="Z711" s="65"/>
    </row>
    <row r="712" spans="1:26" ht="14.25">
      <c r="A712" s="64"/>
      <c r="B712" s="65"/>
      <c r="C712" s="65"/>
      <c r="D712" s="65"/>
      <c r="E712" s="65"/>
      <c r="F712" s="65"/>
      <c r="G712" s="65"/>
      <c r="H712" s="65"/>
      <c r="I712" s="65"/>
      <c r="J712" s="65"/>
      <c r="K712" s="65"/>
      <c r="L712" s="65"/>
      <c r="M712" s="65"/>
      <c r="N712" s="65"/>
      <c r="O712" s="65"/>
      <c r="P712" s="65"/>
      <c r="Q712" s="65"/>
      <c r="R712" s="65"/>
      <c r="S712" s="65"/>
      <c r="T712" s="65"/>
      <c r="U712" s="65"/>
      <c r="V712" s="65"/>
      <c r="W712" s="65"/>
      <c r="X712" s="65"/>
      <c r="Y712" s="65"/>
      <c r="Z712" s="65"/>
    </row>
    <row r="713" spans="1:26" ht="14.25">
      <c r="A713" s="64"/>
      <c r="B713" s="65"/>
      <c r="C713" s="65"/>
      <c r="D713" s="65"/>
      <c r="E713" s="65"/>
      <c r="F713" s="65"/>
      <c r="G713" s="65"/>
      <c r="H713" s="65"/>
      <c r="I713" s="65"/>
      <c r="J713" s="65"/>
      <c r="K713" s="65"/>
      <c r="L713" s="65"/>
      <c r="M713" s="65"/>
      <c r="N713" s="65"/>
      <c r="O713" s="65"/>
      <c r="P713" s="65"/>
      <c r="Q713" s="65"/>
      <c r="R713" s="65"/>
      <c r="S713" s="65"/>
      <c r="T713" s="65"/>
      <c r="U713" s="65"/>
      <c r="V713" s="65"/>
      <c r="W713" s="65"/>
      <c r="X713" s="65"/>
      <c r="Y713" s="65"/>
      <c r="Z713" s="65"/>
    </row>
    <row r="714" spans="1:26" ht="14.25">
      <c r="A714" s="64"/>
      <c r="B714" s="65"/>
      <c r="C714" s="65"/>
      <c r="D714" s="65"/>
      <c r="E714" s="65"/>
      <c r="F714" s="65"/>
      <c r="G714" s="65"/>
      <c r="H714" s="65"/>
      <c r="I714" s="65"/>
      <c r="J714" s="65"/>
      <c r="K714" s="65"/>
      <c r="L714" s="65"/>
      <c r="M714" s="65"/>
      <c r="N714" s="65"/>
      <c r="O714" s="65"/>
      <c r="P714" s="65"/>
      <c r="Q714" s="65"/>
      <c r="R714" s="65"/>
      <c r="S714" s="65"/>
      <c r="T714" s="65"/>
      <c r="U714" s="65"/>
      <c r="V714" s="65"/>
      <c r="W714" s="65"/>
      <c r="X714" s="65"/>
      <c r="Y714" s="65"/>
      <c r="Z714" s="65"/>
    </row>
    <row r="715" spans="1:26" ht="14.25">
      <c r="A715" s="64"/>
      <c r="B715" s="65"/>
      <c r="C715" s="65"/>
      <c r="D715" s="65"/>
      <c r="E715" s="65"/>
      <c r="F715" s="65"/>
      <c r="G715" s="65"/>
      <c r="H715" s="65"/>
      <c r="I715" s="65"/>
      <c r="J715" s="65"/>
      <c r="K715" s="65"/>
      <c r="L715" s="65"/>
      <c r="M715" s="65"/>
      <c r="N715" s="65"/>
      <c r="O715" s="65"/>
      <c r="P715" s="65"/>
      <c r="Q715" s="65"/>
      <c r="R715" s="65"/>
      <c r="S715" s="65"/>
      <c r="T715" s="65"/>
      <c r="U715" s="65"/>
      <c r="V715" s="65"/>
      <c r="W715" s="65"/>
      <c r="X715" s="65"/>
      <c r="Y715" s="65"/>
      <c r="Z715" s="65"/>
    </row>
    <row r="716" spans="1:26" ht="14.25">
      <c r="A716" s="64"/>
      <c r="B716" s="65"/>
      <c r="C716" s="65"/>
      <c r="D716" s="65"/>
      <c r="E716" s="65"/>
      <c r="F716" s="65"/>
      <c r="G716" s="65"/>
      <c r="H716" s="65"/>
      <c r="I716" s="65"/>
      <c r="J716" s="65"/>
      <c r="K716" s="65"/>
      <c r="L716" s="65"/>
      <c r="M716" s="65"/>
      <c r="N716" s="65"/>
      <c r="O716" s="65"/>
      <c r="P716" s="65"/>
      <c r="Q716" s="65"/>
      <c r="R716" s="65"/>
      <c r="S716" s="65"/>
      <c r="T716" s="65"/>
      <c r="U716" s="65"/>
      <c r="V716" s="65"/>
      <c r="W716" s="65"/>
      <c r="X716" s="65"/>
      <c r="Y716" s="65"/>
      <c r="Z716" s="65"/>
    </row>
    <row r="717" spans="1:26" ht="14.25">
      <c r="A717" s="64"/>
      <c r="B717" s="65"/>
      <c r="C717" s="65"/>
      <c r="D717" s="65"/>
      <c r="E717" s="65"/>
      <c r="F717" s="65"/>
      <c r="G717" s="65"/>
      <c r="H717" s="65"/>
      <c r="I717" s="65"/>
      <c r="J717" s="65"/>
      <c r="K717" s="65"/>
      <c r="L717" s="65"/>
      <c r="M717" s="65"/>
      <c r="N717" s="65"/>
      <c r="O717" s="65"/>
      <c r="P717" s="65"/>
      <c r="Q717" s="65"/>
      <c r="R717" s="65"/>
      <c r="S717" s="65"/>
      <c r="T717" s="65"/>
      <c r="U717" s="65"/>
      <c r="V717" s="65"/>
      <c r="W717" s="65"/>
      <c r="X717" s="65"/>
      <c r="Y717" s="65"/>
      <c r="Z717" s="65"/>
    </row>
    <row r="718" spans="1:26" ht="14.25">
      <c r="A718" s="64"/>
      <c r="B718" s="65"/>
      <c r="C718" s="65"/>
      <c r="D718" s="65"/>
      <c r="E718" s="65"/>
      <c r="F718" s="65"/>
      <c r="G718" s="65"/>
      <c r="H718" s="65"/>
      <c r="I718" s="65"/>
      <c r="J718" s="65"/>
      <c r="K718" s="65"/>
      <c r="L718" s="65"/>
      <c r="M718" s="65"/>
      <c r="N718" s="65"/>
      <c r="O718" s="65"/>
      <c r="P718" s="65"/>
      <c r="Q718" s="65"/>
      <c r="R718" s="65"/>
      <c r="S718" s="65"/>
      <c r="T718" s="65"/>
      <c r="U718" s="65"/>
      <c r="V718" s="65"/>
      <c r="W718" s="65"/>
      <c r="X718" s="65"/>
      <c r="Y718" s="65"/>
      <c r="Z718" s="65"/>
    </row>
    <row r="719" spans="1:26" ht="14.25">
      <c r="A719" s="64"/>
      <c r="B719" s="65"/>
      <c r="C719" s="65"/>
      <c r="D719" s="65"/>
      <c r="E719" s="65"/>
      <c r="F719" s="65"/>
      <c r="G719" s="65"/>
      <c r="H719" s="65"/>
      <c r="I719" s="65"/>
      <c r="J719" s="65"/>
      <c r="K719" s="65"/>
      <c r="L719" s="65"/>
      <c r="M719" s="65"/>
      <c r="N719" s="65"/>
      <c r="O719" s="65"/>
      <c r="P719" s="65"/>
      <c r="Q719" s="65"/>
      <c r="R719" s="65"/>
      <c r="S719" s="65"/>
      <c r="T719" s="65"/>
      <c r="U719" s="65"/>
      <c r="V719" s="65"/>
      <c r="W719" s="65"/>
      <c r="X719" s="65"/>
      <c r="Y719" s="65"/>
      <c r="Z719" s="65"/>
    </row>
    <row r="720" spans="1:26" ht="14.25">
      <c r="A720" s="64"/>
      <c r="B720" s="65"/>
      <c r="C720" s="65"/>
      <c r="D720" s="65"/>
      <c r="E720" s="65"/>
      <c r="F720" s="65"/>
      <c r="G720" s="65"/>
      <c r="H720" s="65"/>
      <c r="I720" s="65"/>
      <c r="J720" s="65"/>
      <c r="K720" s="65"/>
      <c r="L720" s="65"/>
      <c r="M720" s="65"/>
      <c r="N720" s="65"/>
      <c r="O720" s="65"/>
      <c r="P720" s="65"/>
      <c r="Q720" s="65"/>
      <c r="R720" s="65"/>
      <c r="S720" s="65"/>
      <c r="T720" s="65"/>
      <c r="U720" s="65"/>
      <c r="V720" s="65"/>
      <c r="W720" s="65"/>
      <c r="X720" s="65"/>
      <c r="Y720" s="65"/>
      <c r="Z720" s="65"/>
    </row>
    <row r="721" spans="1:26" ht="14.25">
      <c r="A721" s="64"/>
      <c r="B721" s="65"/>
      <c r="C721" s="65"/>
      <c r="D721" s="65"/>
      <c r="E721" s="65"/>
      <c r="F721" s="65"/>
      <c r="G721" s="65"/>
      <c r="H721" s="65"/>
      <c r="I721" s="65"/>
      <c r="J721" s="65"/>
      <c r="K721" s="65"/>
      <c r="L721" s="65"/>
      <c r="M721" s="65"/>
      <c r="N721" s="65"/>
      <c r="O721" s="65"/>
      <c r="P721" s="65"/>
      <c r="Q721" s="65"/>
      <c r="R721" s="65"/>
      <c r="S721" s="65"/>
      <c r="T721" s="65"/>
      <c r="U721" s="65"/>
      <c r="V721" s="65"/>
      <c r="W721" s="65"/>
      <c r="X721" s="65"/>
      <c r="Y721" s="65"/>
      <c r="Z721" s="65"/>
    </row>
    <row r="722" spans="1:26" ht="14.25">
      <c r="A722" s="64"/>
      <c r="B722" s="65"/>
      <c r="C722" s="65"/>
      <c r="D722" s="65"/>
      <c r="E722" s="65"/>
      <c r="F722" s="65"/>
      <c r="G722" s="65"/>
      <c r="H722" s="65"/>
      <c r="I722" s="65"/>
      <c r="J722" s="65"/>
      <c r="K722" s="65"/>
      <c r="L722" s="65"/>
      <c r="M722" s="65"/>
      <c r="N722" s="65"/>
      <c r="O722" s="65"/>
      <c r="P722" s="65"/>
      <c r="Q722" s="65"/>
      <c r="R722" s="65"/>
      <c r="S722" s="65"/>
      <c r="T722" s="65"/>
      <c r="U722" s="65"/>
      <c r="V722" s="65"/>
      <c r="W722" s="65"/>
      <c r="X722" s="65"/>
      <c r="Y722" s="65"/>
      <c r="Z722" s="65"/>
    </row>
    <row r="723" spans="1:26" ht="14.25">
      <c r="A723" s="64"/>
      <c r="B723" s="65"/>
      <c r="C723" s="65"/>
      <c r="D723" s="65"/>
      <c r="E723" s="65"/>
      <c r="F723" s="65"/>
      <c r="G723" s="65"/>
      <c r="H723" s="65"/>
      <c r="I723" s="65"/>
      <c r="J723" s="65"/>
      <c r="K723" s="65"/>
      <c r="L723" s="65"/>
      <c r="M723" s="65"/>
      <c r="N723" s="65"/>
      <c r="O723" s="65"/>
      <c r="P723" s="65"/>
      <c r="Q723" s="65"/>
      <c r="R723" s="65"/>
      <c r="S723" s="65"/>
      <c r="T723" s="65"/>
      <c r="U723" s="65"/>
      <c r="V723" s="65"/>
      <c r="W723" s="65"/>
      <c r="X723" s="65"/>
      <c r="Y723" s="65"/>
      <c r="Z723" s="65"/>
    </row>
    <row r="724" spans="1:26" ht="14.25">
      <c r="A724" s="64"/>
      <c r="B724" s="65"/>
      <c r="C724" s="65"/>
      <c r="D724" s="65"/>
      <c r="E724" s="65"/>
      <c r="F724" s="65"/>
      <c r="G724" s="65"/>
      <c r="H724" s="65"/>
      <c r="I724" s="65"/>
      <c r="J724" s="65"/>
      <c r="K724" s="65"/>
      <c r="L724" s="65"/>
      <c r="M724" s="65"/>
      <c r="N724" s="65"/>
      <c r="O724" s="65"/>
      <c r="P724" s="65"/>
      <c r="Q724" s="65"/>
      <c r="R724" s="65"/>
      <c r="S724" s="65"/>
      <c r="T724" s="65"/>
      <c r="U724" s="65"/>
      <c r="V724" s="65"/>
      <c r="W724" s="65"/>
      <c r="X724" s="65"/>
      <c r="Y724" s="65"/>
      <c r="Z724" s="65"/>
    </row>
    <row r="725" spans="1:26" ht="14.25">
      <c r="A725" s="64"/>
      <c r="B725" s="65"/>
      <c r="C725" s="65"/>
      <c r="D725" s="65"/>
      <c r="E725" s="65"/>
      <c r="F725" s="65"/>
      <c r="G725" s="65"/>
      <c r="H725" s="65"/>
      <c r="I725" s="65"/>
      <c r="J725" s="65"/>
      <c r="K725" s="65"/>
      <c r="L725" s="65"/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</row>
    <row r="726" spans="1:26" ht="14.25">
      <c r="A726" s="64"/>
      <c r="B726" s="65"/>
      <c r="C726" s="65"/>
      <c r="D726" s="65"/>
      <c r="E726" s="65"/>
      <c r="F726" s="65"/>
      <c r="G726" s="65"/>
      <c r="H726" s="65"/>
      <c r="I726" s="65"/>
      <c r="J726" s="65"/>
      <c r="K726" s="65"/>
      <c r="L726" s="65"/>
      <c r="M726" s="65"/>
      <c r="N726" s="65"/>
      <c r="O726" s="65"/>
      <c r="P726" s="65"/>
      <c r="Q726" s="65"/>
      <c r="R726" s="65"/>
      <c r="S726" s="65"/>
      <c r="T726" s="65"/>
      <c r="U726" s="65"/>
      <c r="V726" s="65"/>
      <c r="W726" s="65"/>
      <c r="X726" s="65"/>
      <c r="Y726" s="65"/>
      <c r="Z726" s="65"/>
    </row>
    <row r="727" spans="1:26" ht="14.25">
      <c r="A727" s="64"/>
      <c r="B727" s="65"/>
      <c r="C727" s="65"/>
      <c r="D727" s="65"/>
      <c r="E727" s="65"/>
      <c r="F727" s="65"/>
      <c r="G727" s="65"/>
      <c r="H727" s="65"/>
      <c r="I727" s="65"/>
      <c r="J727" s="65"/>
      <c r="K727" s="65"/>
      <c r="L727" s="65"/>
      <c r="M727" s="65"/>
      <c r="N727" s="65"/>
      <c r="O727" s="65"/>
      <c r="P727" s="65"/>
      <c r="Q727" s="65"/>
      <c r="R727" s="65"/>
      <c r="S727" s="65"/>
      <c r="T727" s="65"/>
      <c r="U727" s="65"/>
      <c r="V727" s="65"/>
      <c r="W727" s="65"/>
      <c r="X727" s="65"/>
      <c r="Y727" s="65"/>
      <c r="Z727" s="65"/>
    </row>
    <row r="728" spans="1:26" ht="14.25">
      <c r="A728" s="64"/>
      <c r="B728" s="65"/>
      <c r="C728" s="65"/>
      <c r="D728" s="65"/>
      <c r="E728" s="65"/>
      <c r="F728" s="65"/>
      <c r="G728" s="65"/>
      <c r="H728" s="65"/>
      <c r="I728" s="65"/>
      <c r="J728" s="65"/>
      <c r="K728" s="65"/>
      <c r="L728" s="65"/>
      <c r="M728" s="65"/>
      <c r="N728" s="65"/>
      <c r="O728" s="65"/>
      <c r="P728" s="65"/>
      <c r="Q728" s="65"/>
      <c r="R728" s="65"/>
      <c r="S728" s="65"/>
      <c r="T728" s="65"/>
      <c r="U728" s="65"/>
      <c r="V728" s="65"/>
      <c r="W728" s="65"/>
      <c r="X728" s="65"/>
      <c r="Y728" s="65"/>
      <c r="Z728" s="65"/>
    </row>
    <row r="729" spans="1:26" ht="14.25">
      <c r="A729" s="64"/>
      <c r="B729" s="65"/>
      <c r="C729" s="65"/>
      <c r="D729" s="65"/>
      <c r="E729" s="65"/>
      <c r="F729" s="65"/>
      <c r="G729" s="65"/>
      <c r="H729" s="65"/>
      <c r="I729" s="65"/>
      <c r="J729" s="65"/>
      <c r="K729" s="65"/>
      <c r="L729" s="65"/>
      <c r="M729" s="65"/>
      <c r="N729" s="65"/>
      <c r="O729" s="65"/>
      <c r="P729" s="65"/>
      <c r="Q729" s="65"/>
      <c r="R729" s="65"/>
      <c r="S729" s="65"/>
      <c r="T729" s="65"/>
      <c r="U729" s="65"/>
      <c r="V729" s="65"/>
      <c r="W729" s="65"/>
      <c r="X729" s="65"/>
      <c r="Y729" s="65"/>
      <c r="Z729" s="65"/>
    </row>
    <row r="730" spans="1:26" ht="14.25">
      <c r="A730" s="64"/>
      <c r="B730" s="65"/>
      <c r="C730" s="65"/>
      <c r="D730" s="65"/>
      <c r="E730" s="65"/>
      <c r="F730" s="65"/>
      <c r="G730" s="65"/>
      <c r="H730" s="65"/>
      <c r="I730" s="65"/>
      <c r="J730" s="65"/>
      <c r="K730" s="65"/>
      <c r="L730" s="65"/>
      <c r="M730" s="65"/>
      <c r="N730" s="65"/>
      <c r="O730" s="65"/>
      <c r="P730" s="65"/>
      <c r="Q730" s="65"/>
      <c r="R730" s="65"/>
      <c r="S730" s="65"/>
      <c r="T730" s="65"/>
      <c r="U730" s="65"/>
      <c r="V730" s="65"/>
      <c r="W730" s="65"/>
      <c r="X730" s="65"/>
      <c r="Y730" s="65"/>
      <c r="Z730" s="65"/>
    </row>
    <row r="731" spans="1:26" ht="14.25">
      <c r="A731" s="64"/>
      <c r="B731" s="65"/>
      <c r="C731" s="65"/>
      <c r="D731" s="65"/>
      <c r="E731" s="65"/>
      <c r="F731" s="65"/>
      <c r="G731" s="65"/>
      <c r="H731" s="65"/>
      <c r="I731" s="65"/>
      <c r="J731" s="65"/>
      <c r="K731" s="65"/>
      <c r="L731" s="65"/>
      <c r="M731" s="65"/>
      <c r="N731" s="65"/>
      <c r="O731" s="65"/>
      <c r="P731" s="65"/>
      <c r="Q731" s="65"/>
      <c r="R731" s="65"/>
      <c r="S731" s="65"/>
      <c r="T731" s="65"/>
      <c r="U731" s="65"/>
      <c r="V731" s="65"/>
      <c r="W731" s="65"/>
      <c r="X731" s="65"/>
      <c r="Y731" s="65"/>
      <c r="Z731" s="65"/>
    </row>
    <row r="732" spans="1:26" ht="14.25">
      <c r="A732" s="64"/>
      <c r="B732" s="65"/>
      <c r="C732" s="65"/>
      <c r="D732" s="65"/>
      <c r="E732" s="65"/>
      <c r="F732" s="65"/>
      <c r="G732" s="65"/>
      <c r="H732" s="65"/>
      <c r="I732" s="65"/>
      <c r="J732" s="65"/>
      <c r="K732" s="65"/>
      <c r="L732" s="65"/>
      <c r="M732" s="65"/>
      <c r="N732" s="65"/>
      <c r="O732" s="65"/>
      <c r="P732" s="65"/>
      <c r="Q732" s="65"/>
      <c r="R732" s="65"/>
      <c r="S732" s="65"/>
      <c r="T732" s="65"/>
      <c r="U732" s="65"/>
      <c r="V732" s="65"/>
      <c r="W732" s="65"/>
      <c r="X732" s="65"/>
      <c r="Y732" s="65"/>
      <c r="Z732" s="65"/>
    </row>
    <row r="733" spans="1:26" ht="14.25">
      <c r="A733" s="64"/>
      <c r="B733" s="65"/>
      <c r="C733" s="65"/>
      <c r="D733" s="65"/>
      <c r="E733" s="65"/>
      <c r="F733" s="65"/>
      <c r="G733" s="65"/>
      <c r="H733" s="65"/>
      <c r="I733" s="65"/>
      <c r="J733" s="65"/>
      <c r="K733" s="65"/>
      <c r="L733" s="65"/>
      <c r="M733" s="65"/>
      <c r="N733" s="65"/>
      <c r="O733" s="65"/>
      <c r="P733" s="65"/>
      <c r="Q733" s="65"/>
      <c r="R733" s="65"/>
      <c r="S733" s="65"/>
      <c r="T733" s="65"/>
      <c r="U733" s="65"/>
      <c r="V733" s="65"/>
      <c r="W733" s="65"/>
      <c r="X733" s="65"/>
      <c r="Y733" s="65"/>
      <c r="Z733" s="65"/>
    </row>
    <row r="734" spans="1:26" ht="14.25">
      <c r="A734" s="64"/>
      <c r="B734" s="65"/>
      <c r="C734" s="65"/>
      <c r="D734" s="65"/>
      <c r="E734" s="65"/>
      <c r="F734" s="65"/>
      <c r="G734" s="65"/>
      <c r="H734" s="65"/>
      <c r="I734" s="65"/>
      <c r="J734" s="65"/>
      <c r="K734" s="65"/>
      <c r="L734" s="65"/>
      <c r="M734" s="65"/>
      <c r="N734" s="65"/>
      <c r="O734" s="65"/>
      <c r="P734" s="65"/>
      <c r="Q734" s="65"/>
      <c r="R734" s="65"/>
      <c r="S734" s="65"/>
      <c r="T734" s="65"/>
      <c r="U734" s="65"/>
      <c r="V734" s="65"/>
      <c r="W734" s="65"/>
      <c r="X734" s="65"/>
      <c r="Y734" s="65"/>
      <c r="Z734" s="65"/>
    </row>
    <row r="735" spans="1:26" ht="14.25">
      <c r="A735" s="64"/>
      <c r="B735" s="65"/>
      <c r="C735" s="65"/>
      <c r="D735" s="65"/>
      <c r="E735" s="65"/>
      <c r="F735" s="65"/>
      <c r="G735" s="65"/>
      <c r="H735" s="65"/>
      <c r="I735" s="65"/>
      <c r="J735" s="65"/>
      <c r="K735" s="65"/>
      <c r="L735" s="65"/>
      <c r="M735" s="65"/>
      <c r="N735" s="65"/>
      <c r="O735" s="65"/>
      <c r="P735" s="65"/>
      <c r="Q735" s="65"/>
      <c r="R735" s="65"/>
      <c r="S735" s="65"/>
      <c r="T735" s="65"/>
      <c r="U735" s="65"/>
      <c r="V735" s="65"/>
      <c r="W735" s="65"/>
      <c r="X735" s="65"/>
      <c r="Y735" s="65"/>
      <c r="Z735" s="65"/>
    </row>
    <row r="736" spans="1:26" ht="14.25">
      <c r="A736" s="64"/>
      <c r="B736" s="65"/>
      <c r="C736" s="65"/>
      <c r="D736" s="65"/>
      <c r="E736" s="65"/>
      <c r="F736" s="65"/>
      <c r="G736" s="65"/>
      <c r="H736" s="65"/>
      <c r="I736" s="65"/>
      <c r="J736" s="65"/>
      <c r="K736" s="65"/>
      <c r="L736" s="65"/>
      <c r="M736" s="65"/>
      <c r="N736" s="65"/>
      <c r="O736" s="65"/>
      <c r="P736" s="65"/>
      <c r="Q736" s="65"/>
      <c r="R736" s="65"/>
      <c r="S736" s="65"/>
      <c r="T736" s="65"/>
      <c r="U736" s="65"/>
      <c r="V736" s="65"/>
      <c r="W736" s="65"/>
      <c r="X736" s="65"/>
      <c r="Y736" s="65"/>
      <c r="Z736" s="65"/>
    </row>
    <row r="737" spans="1:26" ht="14.25">
      <c r="A737" s="64"/>
      <c r="B737" s="65"/>
      <c r="C737" s="65"/>
      <c r="D737" s="65"/>
      <c r="E737" s="65"/>
      <c r="F737" s="65"/>
      <c r="G737" s="65"/>
      <c r="H737" s="65"/>
      <c r="I737" s="65"/>
      <c r="J737" s="65"/>
      <c r="K737" s="65"/>
      <c r="L737" s="65"/>
      <c r="M737" s="65"/>
      <c r="N737" s="65"/>
      <c r="O737" s="65"/>
      <c r="P737" s="65"/>
      <c r="Q737" s="65"/>
      <c r="R737" s="65"/>
      <c r="S737" s="65"/>
      <c r="T737" s="65"/>
      <c r="U737" s="65"/>
      <c r="V737" s="65"/>
      <c r="W737" s="65"/>
      <c r="X737" s="65"/>
      <c r="Y737" s="65"/>
      <c r="Z737" s="65"/>
    </row>
    <row r="738" spans="1:26" ht="14.25">
      <c r="A738" s="64"/>
      <c r="B738" s="65"/>
      <c r="C738" s="65"/>
      <c r="D738" s="65"/>
      <c r="E738" s="65"/>
      <c r="F738" s="65"/>
      <c r="G738" s="65"/>
      <c r="H738" s="65"/>
      <c r="I738" s="65"/>
      <c r="J738" s="65"/>
      <c r="K738" s="65"/>
      <c r="L738" s="65"/>
      <c r="M738" s="65"/>
      <c r="N738" s="65"/>
      <c r="O738" s="65"/>
      <c r="P738" s="65"/>
      <c r="Q738" s="65"/>
      <c r="R738" s="65"/>
      <c r="S738" s="65"/>
      <c r="T738" s="65"/>
      <c r="U738" s="65"/>
      <c r="V738" s="65"/>
      <c r="W738" s="65"/>
      <c r="X738" s="65"/>
      <c r="Y738" s="65"/>
      <c r="Z738" s="65"/>
    </row>
    <row r="739" spans="1:26" ht="14.25">
      <c r="A739" s="64"/>
      <c r="B739" s="65"/>
      <c r="C739" s="65"/>
      <c r="D739" s="65"/>
      <c r="E739" s="65"/>
      <c r="F739" s="65"/>
      <c r="G739" s="65"/>
      <c r="H739" s="65"/>
      <c r="I739" s="65"/>
      <c r="J739" s="65"/>
      <c r="K739" s="65"/>
      <c r="L739" s="65"/>
      <c r="M739" s="65"/>
      <c r="N739" s="65"/>
      <c r="O739" s="65"/>
      <c r="P739" s="65"/>
      <c r="Q739" s="65"/>
      <c r="R739" s="65"/>
      <c r="S739" s="65"/>
      <c r="T739" s="65"/>
      <c r="U739" s="65"/>
      <c r="V739" s="65"/>
      <c r="W739" s="65"/>
      <c r="X739" s="65"/>
      <c r="Y739" s="65"/>
      <c r="Z739" s="65"/>
    </row>
    <row r="740" spans="1:26" ht="14.25">
      <c r="A740" s="64"/>
      <c r="B740" s="65"/>
      <c r="C740" s="65"/>
      <c r="D740" s="65"/>
      <c r="E740" s="65"/>
      <c r="F740" s="65"/>
      <c r="G740" s="65"/>
      <c r="H740" s="65"/>
      <c r="I740" s="65"/>
      <c r="J740" s="65"/>
      <c r="K740" s="65"/>
      <c r="L740" s="65"/>
      <c r="M740" s="65"/>
      <c r="N740" s="65"/>
      <c r="O740" s="65"/>
      <c r="P740" s="65"/>
      <c r="Q740" s="65"/>
      <c r="R740" s="65"/>
      <c r="S740" s="65"/>
      <c r="T740" s="65"/>
      <c r="U740" s="65"/>
      <c r="V740" s="65"/>
      <c r="W740" s="65"/>
      <c r="X740" s="65"/>
      <c r="Y740" s="65"/>
      <c r="Z740" s="65"/>
    </row>
    <row r="741" spans="1:26" ht="14.25">
      <c r="A741" s="64"/>
      <c r="B741" s="65"/>
      <c r="C741" s="65"/>
      <c r="D741" s="65"/>
      <c r="E741" s="65"/>
      <c r="F741" s="65"/>
      <c r="G741" s="65"/>
      <c r="H741" s="65"/>
      <c r="I741" s="65"/>
      <c r="J741" s="65"/>
      <c r="K741" s="65"/>
      <c r="L741" s="65"/>
      <c r="M741" s="65"/>
      <c r="N741" s="65"/>
      <c r="O741" s="65"/>
      <c r="P741" s="65"/>
      <c r="Q741" s="65"/>
      <c r="R741" s="65"/>
      <c r="S741" s="65"/>
      <c r="T741" s="65"/>
      <c r="U741" s="65"/>
      <c r="V741" s="65"/>
      <c r="W741" s="65"/>
      <c r="X741" s="65"/>
      <c r="Y741" s="65"/>
      <c r="Z741" s="65"/>
    </row>
    <row r="742" spans="1:26" ht="14.25">
      <c r="A742" s="64"/>
      <c r="B742" s="65"/>
      <c r="C742" s="65"/>
      <c r="D742" s="65"/>
      <c r="E742" s="65"/>
      <c r="F742" s="65"/>
      <c r="G742" s="65"/>
      <c r="H742" s="65"/>
      <c r="I742" s="65"/>
      <c r="J742" s="65"/>
      <c r="K742" s="65"/>
      <c r="L742" s="65"/>
      <c r="M742" s="65"/>
      <c r="N742" s="65"/>
      <c r="O742" s="65"/>
      <c r="P742" s="65"/>
      <c r="Q742" s="65"/>
      <c r="R742" s="65"/>
      <c r="S742" s="65"/>
      <c r="T742" s="65"/>
      <c r="U742" s="65"/>
      <c r="V742" s="65"/>
      <c r="W742" s="65"/>
      <c r="X742" s="65"/>
      <c r="Y742" s="65"/>
      <c r="Z742" s="65"/>
    </row>
    <row r="743" spans="1:26" ht="14.25">
      <c r="A743" s="64"/>
      <c r="B743" s="65"/>
      <c r="C743" s="65"/>
      <c r="D743" s="65"/>
      <c r="E743" s="65"/>
      <c r="F743" s="65"/>
      <c r="G743" s="65"/>
      <c r="H743" s="65"/>
      <c r="I743" s="65"/>
      <c r="J743" s="65"/>
      <c r="K743" s="65"/>
      <c r="L743" s="65"/>
      <c r="M743" s="65"/>
      <c r="N743" s="65"/>
      <c r="O743" s="65"/>
      <c r="P743" s="65"/>
      <c r="Q743" s="65"/>
      <c r="R743" s="65"/>
      <c r="S743" s="65"/>
      <c r="T743" s="65"/>
      <c r="U743" s="65"/>
      <c r="V743" s="65"/>
      <c r="W743" s="65"/>
      <c r="X743" s="65"/>
      <c r="Y743" s="65"/>
      <c r="Z743" s="65"/>
    </row>
    <row r="744" spans="1:26" ht="14.25">
      <c r="A744" s="64"/>
      <c r="B744" s="65"/>
      <c r="C744" s="65"/>
      <c r="D744" s="65"/>
      <c r="E744" s="65"/>
      <c r="F744" s="65"/>
      <c r="G744" s="65"/>
      <c r="H744" s="65"/>
      <c r="I744" s="65"/>
      <c r="J744" s="65"/>
      <c r="K744" s="65"/>
      <c r="L744" s="65"/>
      <c r="M744" s="65"/>
      <c r="N744" s="65"/>
      <c r="O744" s="65"/>
      <c r="P744" s="65"/>
      <c r="Q744" s="65"/>
      <c r="R744" s="65"/>
      <c r="S744" s="65"/>
      <c r="T744" s="65"/>
      <c r="U744" s="65"/>
      <c r="V744" s="65"/>
      <c r="W744" s="65"/>
      <c r="X744" s="65"/>
      <c r="Y744" s="65"/>
      <c r="Z744" s="65"/>
    </row>
    <row r="745" spans="1:26" ht="14.25">
      <c r="A745" s="64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  <c r="Z745" s="65"/>
    </row>
    <row r="746" spans="1:26" ht="14.25">
      <c r="A746" s="64"/>
      <c r="B746" s="65"/>
      <c r="C746" s="65"/>
      <c r="D746" s="65"/>
      <c r="E746" s="65"/>
      <c r="F746" s="65"/>
      <c r="G746" s="65"/>
      <c r="H746" s="65"/>
      <c r="I746" s="65"/>
      <c r="J746" s="65"/>
      <c r="K746" s="65"/>
      <c r="L746" s="65"/>
      <c r="M746" s="65"/>
      <c r="N746" s="65"/>
      <c r="O746" s="65"/>
      <c r="P746" s="65"/>
      <c r="Q746" s="65"/>
      <c r="R746" s="65"/>
      <c r="S746" s="65"/>
      <c r="T746" s="65"/>
      <c r="U746" s="65"/>
      <c r="V746" s="65"/>
      <c r="W746" s="65"/>
      <c r="X746" s="65"/>
      <c r="Y746" s="65"/>
      <c r="Z746" s="65"/>
    </row>
    <row r="747" spans="1:26" ht="14.25">
      <c r="A747" s="64"/>
      <c r="B747" s="65"/>
      <c r="C747" s="65"/>
      <c r="D747" s="65"/>
      <c r="E747" s="65"/>
      <c r="F747" s="65"/>
      <c r="G747" s="65"/>
      <c r="H747" s="65"/>
      <c r="I747" s="65"/>
      <c r="J747" s="65"/>
      <c r="K747" s="65"/>
      <c r="L747" s="65"/>
      <c r="M747" s="65"/>
      <c r="N747" s="65"/>
      <c r="O747" s="65"/>
      <c r="P747" s="65"/>
      <c r="Q747" s="65"/>
      <c r="R747" s="65"/>
      <c r="S747" s="65"/>
      <c r="T747" s="65"/>
      <c r="U747" s="65"/>
      <c r="V747" s="65"/>
      <c r="W747" s="65"/>
      <c r="X747" s="65"/>
      <c r="Y747" s="65"/>
      <c r="Z747" s="65"/>
    </row>
    <row r="748" spans="1:26" ht="14.25">
      <c r="A748" s="64"/>
      <c r="B748" s="65"/>
      <c r="C748" s="65"/>
      <c r="D748" s="65"/>
      <c r="E748" s="65"/>
      <c r="F748" s="65"/>
      <c r="G748" s="65"/>
      <c r="H748" s="65"/>
      <c r="I748" s="65"/>
      <c r="J748" s="65"/>
      <c r="K748" s="65"/>
      <c r="L748" s="65"/>
      <c r="M748" s="65"/>
      <c r="N748" s="65"/>
      <c r="O748" s="65"/>
      <c r="P748" s="65"/>
      <c r="Q748" s="65"/>
      <c r="R748" s="65"/>
      <c r="S748" s="65"/>
      <c r="T748" s="65"/>
      <c r="U748" s="65"/>
      <c r="V748" s="65"/>
      <c r="W748" s="65"/>
      <c r="X748" s="65"/>
      <c r="Y748" s="65"/>
      <c r="Z748" s="65"/>
    </row>
    <row r="749" spans="1:26" ht="14.25">
      <c r="A749" s="64"/>
      <c r="B749" s="65"/>
      <c r="C749" s="65"/>
      <c r="D749" s="65"/>
      <c r="E749" s="65"/>
      <c r="F749" s="65"/>
      <c r="G749" s="65"/>
      <c r="H749" s="65"/>
      <c r="I749" s="65"/>
      <c r="J749" s="65"/>
      <c r="K749" s="65"/>
      <c r="L749" s="65"/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</row>
    <row r="750" spans="1:26" ht="14.25">
      <c r="A750" s="64"/>
      <c r="B750" s="65"/>
      <c r="C750" s="65"/>
      <c r="D750" s="65"/>
      <c r="E750" s="65"/>
      <c r="F750" s="65"/>
      <c r="G750" s="65"/>
      <c r="H750" s="65"/>
      <c r="I750" s="65"/>
      <c r="J750" s="65"/>
      <c r="K750" s="65"/>
      <c r="L750" s="65"/>
      <c r="M750" s="65"/>
      <c r="N750" s="65"/>
      <c r="O750" s="65"/>
      <c r="P750" s="65"/>
      <c r="Q750" s="65"/>
      <c r="R750" s="65"/>
      <c r="S750" s="65"/>
      <c r="T750" s="65"/>
      <c r="U750" s="65"/>
      <c r="V750" s="65"/>
      <c r="W750" s="65"/>
      <c r="X750" s="65"/>
      <c r="Y750" s="65"/>
      <c r="Z750" s="65"/>
    </row>
    <row r="751" spans="1:26" ht="14.25">
      <c r="A751" s="64"/>
      <c r="B751" s="65"/>
      <c r="C751" s="65"/>
      <c r="D751" s="65"/>
      <c r="E751" s="65"/>
      <c r="F751" s="65"/>
      <c r="G751" s="65"/>
      <c r="H751" s="65"/>
      <c r="I751" s="65"/>
      <c r="J751" s="65"/>
      <c r="K751" s="65"/>
      <c r="L751" s="65"/>
      <c r="M751" s="65"/>
      <c r="N751" s="65"/>
      <c r="O751" s="65"/>
      <c r="P751" s="65"/>
      <c r="Q751" s="65"/>
      <c r="R751" s="65"/>
      <c r="S751" s="65"/>
      <c r="T751" s="65"/>
      <c r="U751" s="65"/>
      <c r="V751" s="65"/>
      <c r="W751" s="65"/>
      <c r="X751" s="65"/>
      <c r="Y751" s="65"/>
      <c r="Z751" s="65"/>
    </row>
    <row r="752" spans="1:26" ht="14.25">
      <c r="A752" s="64"/>
      <c r="B752" s="65"/>
      <c r="C752" s="65"/>
      <c r="D752" s="65"/>
      <c r="E752" s="65"/>
      <c r="F752" s="65"/>
      <c r="G752" s="65"/>
      <c r="H752" s="65"/>
      <c r="I752" s="65"/>
      <c r="J752" s="65"/>
      <c r="K752" s="65"/>
      <c r="L752" s="65"/>
      <c r="M752" s="65"/>
      <c r="N752" s="65"/>
      <c r="O752" s="65"/>
      <c r="P752" s="65"/>
      <c r="Q752" s="65"/>
      <c r="R752" s="65"/>
      <c r="S752" s="65"/>
      <c r="T752" s="65"/>
      <c r="U752" s="65"/>
      <c r="V752" s="65"/>
      <c r="W752" s="65"/>
      <c r="X752" s="65"/>
      <c r="Y752" s="65"/>
      <c r="Z752" s="65"/>
    </row>
    <row r="753" spans="1:26" ht="14.25">
      <c r="A753" s="64"/>
      <c r="B753" s="65"/>
      <c r="C753" s="65"/>
      <c r="D753" s="65"/>
      <c r="E753" s="65"/>
      <c r="F753" s="65"/>
      <c r="G753" s="65"/>
      <c r="H753" s="65"/>
      <c r="I753" s="65"/>
      <c r="J753" s="65"/>
      <c r="K753" s="65"/>
      <c r="L753" s="65"/>
      <c r="M753" s="65"/>
      <c r="N753" s="65"/>
      <c r="O753" s="65"/>
      <c r="P753" s="65"/>
      <c r="Q753" s="65"/>
      <c r="R753" s="65"/>
      <c r="S753" s="65"/>
      <c r="T753" s="65"/>
      <c r="U753" s="65"/>
      <c r="V753" s="65"/>
      <c r="W753" s="65"/>
      <c r="X753" s="65"/>
      <c r="Y753" s="65"/>
      <c r="Z753" s="65"/>
    </row>
    <row r="754" spans="1:26" ht="14.25">
      <c r="A754" s="64"/>
      <c r="B754" s="65"/>
      <c r="C754" s="65"/>
      <c r="D754" s="65"/>
      <c r="E754" s="65"/>
      <c r="F754" s="65"/>
      <c r="G754" s="65"/>
      <c r="H754" s="65"/>
      <c r="I754" s="65"/>
      <c r="J754" s="65"/>
      <c r="K754" s="65"/>
      <c r="L754" s="65"/>
      <c r="M754" s="65"/>
      <c r="N754" s="65"/>
      <c r="O754" s="65"/>
      <c r="P754" s="65"/>
      <c r="Q754" s="65"/>
      <c r="R754" s="65"/>
      <c r="S754" s="65"/>
      <c r="T754" s="65"/>
      <c r="U754" s="65"/>
      <c r="V754" s="65"/>
      <c r="W754" s="65"/>
      <c r="X754" s="65"/>
      <c r="Y754" s="65"/>
      <c r="Z754" s="65"/>
    </row>
    <row r="755" spans="1:26" ht="14.25">
      <c r="A755" s="64"/>
      <c r="B755" s="65"/>
      <c r="C755" s="65"/>
      <c r="D755" s="65"/>
      <c r="E755" s="65"/>
      <c r="F755" s="65"/>
      <c r="G755" s="65"/>
      <c r="H755" s="65"/>
      <c r="I755" s="65"/>
      <c r="J755" s="65"/>
      <c r="K755" s="65"/>
      <c r="L755" s="65"/>
      <c r="M755" s="65"/>
      <c r="N755" s="65"/>
      <c r="O755" s="65"/>
      <c r="P755" s="65"/>
      <c r="Q755" s="65"/>
      <c r="R755" s="65"/>
      <c r="S755" s="65"/>
      <c r="T755" s="65"/>
      <c r="U755" s="65"/>
      <c r="V755" s="65"/>
      <c r="W755" s="65"/>
      <c r="X755" s="65"/>
      <c r="Y755" s="65"/>
      <c r="Z755" s="65"/>
    </row>
    <row r="756" spans="1:26" ht="14.25">
      <c r="A756" s="64"/>
      <c r="B756" s="65"/>
      <c r="C756" s="65"/>
      <c r="D756" s="65"/>
      <c r="E756" s="65"/>
      <c r="F756" s="65"/>
      <c r="G756" s="65"/>
      <c r="H756" s="65"/>
      <c r="I756" s="65"/>
      <c r="J756" s="65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</row>
    <row r="757" spans="1:26" ht="14.25">
      <c r="A757" s="64"/>
      <c r="B757" s="65"/>
      <c r="C757" s="65"/>
      <c r="D757" s="65"/>
      <c r="E757" s="65"/>
      <c r="F757" s="65"/>
      <c r="G757" s="65"/>
      <c r="H757" s="65"/>
      <c r="I757" s="65"/>
      <c r="J757" s="65"/>
      <c r="K757" s="65"/>
      <c r="L757" s="65"/>
      <c r="M757" s="65"/>
      <c r="N757" s="65"/>
      <c r="O757" s="65"/>
      <c r="P757" s="65"/>
      <c r="Q757" s="65"/>
      <c r="R757" s="65"/>
      <c r="S757" s="65"/>
      <c r="T757" s="65"/>
      <c r="U757" s="65"/>
      <c r="V757" s="65"/>
      <c r="W757" s="65"/>
      <c r="X757" s="65"/>
      <c r="Y757" s="65"/>
      <c r="Z757" s="65"/>
    </row>
    <row r="758" spans="1:26" ht="14.25">
      <c r="A758" s="64"/>
      <c r="B758" s="65"/>
      <c r="C758" s="65"/>
      <c r="D758" s="65"/>
      <c r="E758" s="65"/>
      <c r="F758" s="65"/>
      <c r="G758" s="65"/>
      <c r="H758" s="65"/>
      <c r="I758" s="65"/>
      <c r="J758" s="65"/>
      <c r="K758" s="65"/>
      <c r="L758" s="65"/>
      <c r="M758" s="65"/>
      <c r="N758" s="65"/>
      <c r="O758" s="65"/>
      <c r="P758" s="65"/>
      <c r="Q758" s="65"/>
      <c r="R758" s="65"/>
      <c r="S758" s="65"/>
      <c r="T758" s="65"/>
      <c r="U758" s="65"/>
      <c r="V758" s="65"/>
      <c r="W758" s="65"/>
      <c r="X758" s="65"/>
      <c r="Y758" s="65"/>
      <c r="Z758" s="65"/>
    </row>
    <row r="759" spans="1:26" ht="14.25">
      <c r="A759" s="64"/>
      <c r="B759" s="65"/>
      <c r="C759" s="65"/>
      <c r="D759" s="65"/>
      <c r="E759" s="65"/>
      <c r="F759" s="65"/>
      <c r="G759" s="65"/>
      <c r="H759" s="65"/>
      <c r="I759" s="65"/>
      <c r="J759" s="65"/>
      <c r="K759" s="65"/>
      <c r="L759" s="65"/>
      <c r="M759" s="65"/>
      <c r="N759" s="65"/>
      <c r="O759" s="65"/>
      <c r="P759" s="65"/>
      <c r="Q759" s="65"/>
      <c r="R759" s="65"/>
      <c r="S759" s="65"/>
      <c r="T759" s="65"/>
      <c r="U759" s="65"/>
      <c r="V759" s="65"/>
      <c r="W759" s="65"/>
      <c r="X759" s="65"/>
      <c r="Y759" s="65"/>
      <c r="Z759" s="65"/>
    </row>
    <row r="760" spans="1:26" ht="14.25">
      <c r="A760" s="64"/>
      <c r="B760" s="65"/>
      <c r="C760" s="65"/>
      <c r="D760" s="65"/>
      <c r="E760" s="65"/>
      <c r="F760" s="65"/>
      <c r="G760" s="65"/>
      <c r="H760" s="65"/>
      <c r="I760" s="65"/>
      <c r="J760" s="65"/>
      <c r="K760" s="65"/>
      <c r="L760" s="65"/>
      <c r="M760" s="65"/>
      <c r="N760" s="65"/>
      <c r="O760" s="65"/>
      <c r="P760" s="65"/>
      <c r="Q760" s="65"/>
      <c r="R760" s="65"/>
      <c r="S760" s="65"/>
      <c r="T760" s="65"/>
      <c r="U760" s="65"/>
      <c r="V760" s="65"/>
      <c r="W760" s="65"/>
      <c r="X760" s="65"/>
      <c r="Y760" s="65"/>
      <c r="Z760" s="65"/>
    </row>
    <row r="761" spans="1:26" ht="14.25">
      <c r="A761" s="64"/>
      <c r="B761" s="65"/>
      <c r="C761" s="65"/>
      <c r="D761" s="65"/>
      <c r="E761" s="65"/>
      <c r="F761" s="65"/>
      <c r="G761" s="65"/>
      <c r="H761" s="65"/>
      <c r="I761" s="65"/>
      <c r="J761" s="65"/>
      <c r="K761" s="65"/>
      <c r="L761" s="65"/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</row>
    <row r="762" spans="1:26" ht="14.25">
      <c r="A762" s="64"/>
      <c r="B762" s="65"/>
      <c r="C762" s="65"/>
      <c r="D762" s="65"/>
      <c r="E762" s="65"/>
      <c r="F762" s="65"/>
      <c r="G762" s="65"/>
      <c r="H762" s="65"/>
      <c r="I762" s="65"/>
      <c r="J762" s="65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</row>
    <row r="763" spans="1:26" ht="14.25">
      <c r="A763" s="64"/>
      <c r="B763" s="65"/>
      <c r="C763" s="65"/>
      <c r="D763" s="65"/>
      <c r="E763" s="65"/>
      <c r="F763" s="65"/>
      <c r="G763" s="65"/>
      <c r="H763" s="65"/>
      <c r="I763" s="65"/>
      <c r="J763" s="65"/>
      <c r="K763" s="65"/>
      <c r="L763" s="65"/>
      <c r="M763" s="65"/>
      <c r="N763" s="65"/>
      <c r="O763" s="65"/>
      <c r="P763" s="65"/>
      <c r="Q763" s="65"/>
      <c r="R763" s="65"/>
      <c r="S763" s="65"/>
      <c r="T763" s="65"/>
      <c r="U763" s="65"/>
      <c r="V763" s="65"/>
      <c r="W763" s="65"/>
      <c r="X763" s="65"/>
      <c r="Y763" s="65"/>
      <c r="Z763" s="65"/>
    </row>
    <row r="764" spans="1:26" ht="14.25">
      <c r="A764" s="64"/>
      <c r="B764" s="65"/>
      <c r="C764" s="65"/>
      <c r="D764" s="65"/>
      <c r="E764" s="65"/>
      <c r="F764" s="65"/>
      <c r="G764" s="65"/>
      <c r="H764" s="65"/>
      <c r="I764" s="65"/>
      <c r="J764" s="65"/>
      <c r="K764" s="65"/>
      <c r="L764" s="65"/>
      <c r="M764" s="65"/>
      <c r="N764" s="65"/>
      <c r="O764" s="65"/>
      <c r="P764" s="65"/>
      <c r="Q764" s="65"/>
      <c r="R764" s="65"/>
      <c r="S764" s="65"/>
      <c r="T764" s="65"/>
      <c r="U764" s="65"/>
      <c r="V764" s="65"/>
      <c r="W764" s="65"/>
      <c r="X764" s="65"/>
      <c r="Y764" s="65"/>
      <c r="Z764" s="65"/>
    </row>
    <row r="765" spans="1:26" ht="14.25">
      <c r="A765" s="64"/>
      <c r="B765" s="65"/>
      <c r="C765" s="65"/>
      <c r="D765" s="65"/>
      <c r="E765" s="65"/>
      <c r="F765" s="65"/>
      <c r="G765" s="65"/>
      <c r="H765" s="65"/>
      <c r="I765" s="65"/>
      <c r="J765" s="65"/>
      <c r="K765" s="65"/>
      <c r="L765" s="65"/>
      <c r="M765" s="65"/>
      <c r="N765" s="65"/>
      <c r="O765" s="65"/>
      <c r="P765" s="65"/>
      <c r="Q765" s="65"/>
      <c r="R765" s="65"/>
      <c r="S765" s="65"/>
      <c r="T765" s="65"/>
      <c r="U765" s="65"/>
      <c r="V765" s="65"/>
      <c r="W765" s="65"/>
      <c r="X765" s="65"/>
      <c r="Y765" s="65"/>
      <c r="Z765" s="65"/>
    </row>
    <row r="766" spans="1:26" ht="14.25">
      <c r="A766" s="64"/>
      <c r="B766" s="65"/>
      <c r="C766" s="65"/>
      <c r="D766" s="65"/>
      <c r="E766" s="65"/>
      <c r="F766" s="65"/>
      <c r="G766" s="65"/>
      <c r="H766" s="65"/>
      <c r="I766" s="65"/>
      <c r="J766" s="65"/>
      <c r="K766" s="65"/>
      <c r="L766" s="65"/>
      <c r="M766" s="65"/>
      <c r="N766" s="65"/>
      <c r="O766" s="65"/>
      <c r="P766" s="65"/>
      <c r="Q766" s="65"/>
      <c r="R766" s="65"/>
      <c r="S766" s="65"/>
      <c r="T766" s="65"/>
      <c r="U766" s="65"/>
      <c r="V766" s="65"/>
      <c r="W766" s="65"/>
      <c r="X766" s="65"/>
      <c r="Y766" s="65"/>
      <c r="Z766" s="65"/>
    </row>
    <row r="767" spans="1:26" ht="14.25">
      <c r="A767" s="64"/>
      <c r="B767" s="65"/>
      <c r="C767" s="65"/>
      <c r="D767" s="65"/>
      <c r="E767" s="65"/>
      <c r="F767" s="65"/>
      <c r="G767" s="65"/>
      <c r="H767" s="65"/>
      <c r="I767" s="65"/>
      <c r="J767" s="65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</row>
    <row r="768" spans="1:26" ht="14.25">
      <c r="A768" s="64"/>
      <c r="B768" s="65"/>
      <c r="C768" s="65"/>
      <c r="D768" s="65"/>
      <c r="E768" s="65"/>
      <c r="F768" s="65"/>
      <c r="G768" s="65"/>
      <c r="H768" s="65"/>
      <c r="I768" s="65"/>
      <c r="J768" s="65"/>
      <c r="K768" s="65"/>
      <c r="L768" s="65"/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</row>
    <row r="769" spans="1:26" ht="14.25">
      <c r="A769" s="64"/>
      <c r="B769" s="65"/>
      <c r="C769" s="65"/>
      <c r="D769" s="65"/>
      <c r="E769" s="65"/>
      <c r="F769" s="65"/>
      <c r="G769" s="65"/>
      <c r="H769" s="65"/>
      <c r="I769" s="65"/>
      <c r="J769" s="65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</row>
    <row r="770" spans="1:26" ht="14.25">
      <c r="A770" s="64"/>
      <c r="B770" s="65"/>
      <c r="C770" s="65"/>
      <c r="D770" s="65"/>
      <c r="E770" s="65"/>
      <c r="F770" s="65"/>
      <c r="G770" s="65"/>
      <c r="H770" s="65"/>
      <c r="I770" s="65"/>
      <c r="J770" s="65"/>
      <c r="K770" s="65"/>
      <c r="L770" s="65"/>
      <c r="M770" s="65"/>
      <c r="N770" s="65"/>
      <c r="O770" s="65"/>
      <c r="P770" s="65"/>
      <c r="Q770" s="65"/>
      <c r="R770" s="65"/>
      <c r="S770" s="65"/>
      <c r="T770" s="65"/>
      <c r="U770" s="65"/>
      <c r="V770" s="65"/>
      <c r="W770" s="65"/>
      <c r="X770" s="65"/>
      <c r="Y770" s="65"/>
      <c r="Z770" s="65"/>
    </row>
    <row r="771" spans="1:26" ht="14.25">
      <c r="A771" s="64"/>
      <c r="B771" s="65"/>
      <c r="C771" s="65"/>
      <c r="D771" s="65"/>
      <c r="E771" s="65"/>
      <c r="F771" s="65"/>
      <c r="G771" s="65"/>
      <c r="H771" s="65"/>
      <c r="I771" s="65"/>
      <c r="J771" s="65"/>
      <c r="K771" s="65"/>
      <c r="L771" s="65"/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</row>
    <row r="772" spans="1:26" ht="14.25">
      <c r="A772" s="64"/>
      <c r="B772" s="65"/>
      <c r="C772" s="65"/>
      <c r="D772" s="65"/>
      <c r="E772" s="65"/>
      <c r="F772" s="65"/>
      <c r="G772" s="65"/>
      <c r="H772" s="65"/>
      <c r="I772" s="65"/>
      <c r="J772" s="65"/>
      <c r="K772" s="65"/>
      <c r="L772" s="65"/>
      <c r="M772" s="65"/>
      <c r="N772" s="65"/>
      <c r="O772" s="65"/>
      <c r="P772" s="65"/>
      <c r="Q772" s="65"/>
      <c r="R772" s="65"/>
      <c r="S772" s="65"/>
      <c r="T772" s="65"/>
      <c r="U772" s="65"/>
      <c r="V772" s="65"/>
      <c r="W772" s="65"/>
      <c r="X772" s="65"/>
      <c r="Y772" s="65"/>
      <c r="Z772" s="65"/>
    </row>
    <row r="773" spans="1:26" ht="14.25">
      <c r="A773" s="64"/>
      <c r="B773" s="65"/>
      <c r="C773" s="65"/>
      <c r="D773" s="65"/>
      <c r="E773" s="65"/>
      <c r="F773" s="65"/>
      <c r="G773" s="65"/>
      <c r="H773" s="65"/>
      <c r="I773" s="65"/>
      <c r="J773" s="65"/>
      <c r="K773" s="65"/>
      <c r="L773" s="65"/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</row>
    <row r="774" spans="1:26" ht="14.25">
      <c r="A774" s="64"/>
      <c r="B774" s="65"/>
      <c r="C774" s="65"/>
      <c r="D774" s="65"/>
      <c r="E774" s="65"/>
      <c r="F774" s="65"/>
      <c r="G774" s="65"/>
      <c r="H774" s="65"/>
      <c r="I774" s="65"/>
      <c r="J774" s="65"/>
      <c r="K774" s="65"/>
      <c r="L774" s="65"/>
      <c r="M774" s="65"/>
      <c r="N774" s="65"/>
      <c r="O774" s="65"/>
      <c r="P774" s="65"/>
      <c r="Q774" s="65"/>
      <c r="R774" s="65"/>
      <c r="S774" s="65"/>
      <c r="T774" s="65"/>
      <c r="U774" s="65"/>
      <c r="V774" s="65"/>
      <c r="W774" s="65"/>
      <c r="X774" s="65"/>
      <c r="Y774" s="65"/>
      <c r="Z774" s="65"/>
    </row>
    <row r="775" spans="1:26" ht="14.25">
      <c r="A775" s="64"/>
      <c r="B775" s="65"/>
      <c r="C775" s="65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5"/>
    </row>
    <row r="776" spans="1:26" ht="14.25">
      <c r="A776" s="64"/>
      <c r="B776" s="65"/>
      <c r="C776" s="65"/>
      <c r="D776" s="65"/>
      <c r="E776" s="65"/>
      <c r="F776" s="65"/>
      <c r="G776" s="65"/>
      <c r="H776" s="65"/>
      <c r="I776" s="65"/>
      <c r="J776" s="65"/>
      <c r="K776" s="65"/>
      <c r="L776" s="65"/>
      <c r="M776" s="65"/>
      <c r="N776" s="65"/>
      <c r="O776" s="65"/>
      <c r="P776" s="65"/>
      <c r="Q776" s="65"/>
      <c r="R776" s="65"/>
      <c r="S776" s="65"/>
      <c r="T776" s="65"/>
      <c r="U776" s="65"/>
      <c r="V776" s="65"/>
      <c r="W776" s="65"/>
      <c r="X776" s="65"/>
      <c r="Y776" s="65"/>
      <c r="Z776" s="65"/>
    </row>
    <row r="777" spans="1:26" ht="14.25">
      <c r="A777" s="64"/>
      <c r="B777" s="65"/>
      <c r="C777" s="65"/>
      <c r="D777" s="65"/>
      <c r="E777" s="65"/>
      <c r="F777" s="65"/>
      <c r="G777" s="65"/>
      <c r="H777" s="65"/>
      <c r="I777" s="65"/>
      <c r="J777" s="65"/>
      <c r="K777" s="65"/>
      <c r="L777" s="65"/>
      <c r="M777" s="65"/>
      <c r="N777" s="65"/>
      <c r="O777" s="65"/>
      <c r="P777" s="65"/>
      <c r="Q777" s="65"/>
      <c r="R777" s="65"/>
      <c r="S777" s="65"/>
      <c r="T777" s="65"/>
      <c r="U777" s="65"/>
      <c r="V777" s="65"/>
      <c r="W777" s="65"/>
      <c r="X777" s="65"/>
      <c r="Y777" s="65"/>
      <c r="Z777" s="65"/>
    </row>
    <row r="778" spans="1:26" ht="14.25">
      <c r="A778" s="64"/>
      <c r="B778" s="65"/>
      <c r="C778" s="65"/>
      <c r="D778" s="65"/>
      <c r="E778" s="65"/>
      <c r="F778" s="65"/>
      <c r="G778" s="65"/>
      <c r="H778" s="65"/>
      <c r="I778" s="65"/>
      <c r="J778" s="65"/>
      <c r="K778" s="65"/>
      <c r="L778" s="65"/>
      <c r="M778" s="65"/>
      <c r="N778" s="65"/>
      <c r="O778" s="65"/>
      <c r="P778" s="65"/>
      <c r="Q778" s="65"/>
      <c r="R778" s="65"/>
      <c r="S778" s="65"/>
      <c r="T778" s="65"/>
      <c r="U778" s="65"/>
      <c r="V778" s="65"/>
      <c r="W778" s="65"/>
      <c r="X778" s="65"/>
      <c r="Y778" s="65"/>
      <c r="Z778" s="65"/>
    </row>
    <row r="779" spans="1:26" ht="14.25">
      <c r="A779" s="64"/>
      <c r="B779" s="65"/>
      <c r="C779" s="65"/>
      <c r="D779" s="65"/>
      <c r="E779" s="65"/>
      <c r="F779" s="65"/>
      <c r="G779" s="65"/>
      <c r="H779" s="65"/>
      <c r="I779" s="65"/>
      <c r="J779" s="65"/>
      <c r="K779" s="65"/>
      <c r="L779" s="65"/>
      <c r="M779" s="65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5"/>
    </row>
    <row r="780" spans="1:26" ht="14.25">
      <c r="A780" s="64"/>
      <c r="B780" s="65"/>
      <c r="C780" s="65"/>
      <c r="D780" s="65"/>
      <c r="E780" s="65"/>
      <c r="F780" s="65"/>
      <c r="G780" s="65"/>
      <c r="H780" s="65"/>
      <c r="I780" s="65"/>
      <c r="J780" s="65"/>
      <c r="K780" s="65"/>
      <c r="L780" s="65"/>
      <c r="M780" s="65"/>
      <c r="N780" s="65"/>
      <c r="O780" s="65"/>
      <c r="P780" s="65"/>
      <c r="Q780" s="65"/>
      <c r="R780" s="65"/>
      <c r="S780" s="65"/>
      <c r="T780" s="65"/>
      <c r="U780" s="65"/>
      <c r="V780" s="65"/>
      <c r="W780" s="65"/>
      <c r="X780" s="65"/>
      <c r="Y780" s="65"/>
      <c r="Z780" s="65"/>
    </row>
    <row r="781" spans="1:26" ht="14.25">
      <c r="A781" s="64"/>
      <c r="B781" s="65"/>
      <c r="C781" s="65"/>
      <c r="D781" s="65"/>
      <c r="E781" s="65"/>
      <c r="F781" s="65"/>
      <c r="G781" s="65"/>
      <c r="H781" s="65"/>
      <c r="I781" s="65"/>
      <c r="J781" s="65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</row>
    <row r="782" spans="1:26" ht="14.25">
      <c r="A782" s="64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  <c r="Z782" s="65"/>
    </row>
    <row r="783" spans="1:26" ht="14.25">
      <c r="A783" s="64"/>
      <c r="B783" s="65"/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</row>
    <row r="784" spans="1:26" ht="14.25">
      <c r="A784" s="64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  <c r="Z784" s="65"/>
    </row>
    <row r="785" spans="1:26" ht="14.25">
      <c r="A785" s="64"/>
      <c r="B785" s="65"/>
      <c r="C785" s="65"/>
      <c r="D785" s="65"/>
      <c r="E785" s="65"/>
      <c r="F785" s="65"/>
      <c r="G785" s="65"/>
      <c r="H785" s="65"/>
      <c r="I785" s="65"/>
      <c r="J785" s="65"/>
      <c r="K785" s="65"/>
      <c r="L785" s="65"/>
      <c r="M785" s="65"/>
      <c r="N785" s="65"/>
      <c r="O785" s="65"/>
      <c r="P785" s="65"/>
      <c r="Q785" s="65"/>
      <c r="R785" s="65"/>
      <c r="S785" s="65"/>
      <c r="T785" s="65"/>
      <c r="U785" s="65"/>
      <c r="V785" s="65"/>
      <c r="W785" s="65"/>
      <c r="X785" s="65"/>
      <c r="Y785" s="65"/>
      <c r="Z785" s="65"/>
    </row>
    <row r="786" spans="1:26" ht="14.25">
      <c r="A786" s="64"/>
      <c r="B786" s="65"/>
      <c r="C786" s="65"/>
      <c r="D786" s="65"/>
      <c r="E786" s="65"/>
      <c r="F786" s="65"/>
      <c r="G786" s="65"/>
      <c r="H786" s="65"/>
      <c r="I786" s="65"/>
      <c r="J786" s="65"/>
      <c r="K786" s="65"/>
      <c r="L786" s="65"/>
      <c r="M786" s="65"/>
      <c r="N786" s="65"/>
      <c r="O786" s="65"/>
      <c r="P786" s="65"/>
      <c r="Q786" s="65"/>
      <c r="R786" s="65"/>
      <c r="S786" s="65"/>
      <c r="T786" s="65"/>
      <c r="U786" s="65"/>
      <c r="V786" s="65"/>
      <c r="W786" s="65"/>
      <c r="X786" s="65"/>
      <c r="Y786" s="65"/>
      <c r="Z786" s="65"/>
    </row>
    <row r="787" spans="1:26" ht="14.25">
      <c r="A787" s="64"/>
      <c r="B787" s="65"/>
      <c r="C787" s="65"/>
      <c r="D787" s="65"/>
      <c r="E787" s="65"/>
      <c r="F787" s="65"/>
      <c r="G787" s="65"/>
      <c r="H787" s="65"/>
      <c r="I787" s="65"/>
      <c r="J787" s="65"/>
      <c r="K787" s="65"/>
      <c r="L787" s="65"/>
      <c r="M787" s="65"/>
      <c r="N787" s="65"/>
      <c r="O787" s="65"/>
      <c r="P787" s="65"/>
      <c r="Q787" s="65"/>
      <c r="R787" s="65"/>
      <c r="S787" s="65"/>
      <c r="T787" s="65"/>
      <c r="U787" s="65"/>
      <c r="V787" s="65"/>
      <c r="W787" s="65"/>
      <c r="X787" s="65"/>
      <c r="Y787" s="65"/>
      <c r="Z787" s="65"/>
    </row>
    <row r="788" spans="1:26" ht="14.25">
      <c r="A788" s="64"/>
      <c r="B788" s="65"/>
      <c r="C788" s="65"/>
      <c r="D788" s="65"/>
      <c r="E788" s="65"/>
      <c r="F788" s="65"/>
      <c r="G788" s="65"/>
      <c r="H788" s="65"/>
      <c r="I788" s="65"/>
      <c r="J788" s="65"/>
      <c r="K788" s="65"/>
      <c r="L788" s="65"/>
      <c r="M788" s="65"/>
      <c r="N788" s="65"/>
      <c r="O788" s="65"/>
      <c r="P788" s="65"/>
      <c r="Q788" s="65"/>
      <c r="R788" s="65"/>
      <c r="S788" s="65"/>
      <c r="T788" s="65"/>
      <c r="U788" s="65"/>
      <c r="V788" s="65"/>
      <c r="W788" s="65"/>
      <c r="X788" s="65"/>
      <c r="Y788" s="65"/>
      <c r="Z788" s="65"/>
    </row>
    <row r="789" spans="1:26" ht="14.25">
      <c r="A789" s="64"/>
      <c r="B789" s="65"/>
      <c r="C789" s="65"/>
      <c r="D789" s="65"/>
      <c r="E789" s="65"/>
      <c r="F789" s="65"/>
      <c r="G789" s="65"/>
      <c r="H789" s="65"/>
      <c r="I789" s="65"/>
      <c r="J789" s="65"/>
      <c r="K789" s="65"/>
      <c r="L789" s="65"/>
      <c r="M789" s="65"/>
      <c r="N789" s="65"/>
      <c r="O789" s="65"/>
      <c r="P789" s="65"/>
      <c r="Q789" s="65"/>
      <c r="R789" s="65"/>
      <c r="S789" s="65"/>
      <c r="T789" s="65"/>
      <c r="U789" s="65"/>
      <c r="V789" s="65"/>
      <c r="W789" s="65"/>
      <c r="X789" s="65"/>
      <c r="Y789" s="65"/>
      <c r="Z789" s="65"/>
    </row>
    <row r="790" spans="1:26" ht="14.25">
      <c r="A790" s="64"/>
      <c r="B790" s="65"/>
      <c r="C790" s="65"/>
      <c r="D790" s="65"/>
      <c r="E790" s="65"/>
      <c r="F790" s="65"/>
      <c r="G790" s="65"/>
      <c r="H790" s="65"/>
      <c r="I790" s="65"/>
      <c r="J790" s="65"/>
      <c r="K790" s="65"/>
      <c r="L790" s="65"/>
      <c r="M790" s="65"/>
      <c r="N790" s="65"/>
      <c r="O790" s="65"/>
      <c r="P790" s="65"/>
      <c r="Q790" s="65"/>
      <c r="R790" s="65"/>
      <c r="S790" s="65"/>
      <c r="T790" s="65"/>
      <c r="U790" s="65"/>
      <c r="V790" s="65"/>
      <c r="W790" s="65"/>
      <c r="X790" s="65"/>
      <c r="Y790" s="65"/>
      <c r="Z790" s="65"/>
    </row>
    <row r="791" spans="1:26" ht="14.25">
      <c r="A791" s="64"/>
      <c r="B791" s="65"/>
      <c r="C791" s="65"/>
      <c r="D791" s="65"/>
      <c r="E791" s="65"/>
      <c r="F791" s="65"/>
      <c r="G791" s="65"/>
      <c r="H791" s="65"/>
      <c r="I791" s="65"/>
      <c r="J791" s="65"/>
      <c r="K791" s="65"/>
      <c r="L791" s="65"/>
      <c r="M791" s="65"/>
      <c r="N791" s="65"/>
      <c r="O791" s="65"/>
      <c r="P791" s="65"/>
      <c r="Q791" s="65"/>
      <c r="R791" s="65"/>
      <c r="S791" s="65"/>
      <c r="T791" s="65"/>
      <c r="U791" s="65"/>
      <c r="V791" s="65"/>
      <c r="W791" s="65"/>
      <c r="X791" s="65"/>
      <c r="Y791" s="65"/>
      <c r="Z791" s="65"/>
    </row>
    <row r="792" spans="1:26" ht="14.25">
      <c r="A792" s="64"/>
      <c r="B792" s="65"/>
      <c r="C792" s="65"/>
      <c r="D792" s="65"/>
      <c r="E792" s="65"/>
      <c r="F792" s="65"/>
      <c r="G792" s="65"/>
      <c r="H792" s="65"/>
      <c r="I792" s="65"/>
      <c r="J792" s="65"/>
      <c r="K792" s="65"/>
      <c r="L792" s="65"/>
      <c r="M792" s="65"/>
      <c r="N792" s="65"/>
      <c r="O792" s="65"/>
      <c r="P792" s="65"/>
      <c r="Q792" s="65"/>
      <c r="R792" s="65"/>
      <c r="S792" s="65"/>
      <c r="T792" s="65"/>
      <c r="U792" s="65"/>
      <c r="V792" s="65"/>
      <c r="W792" s="65"/>
      <c r="X792" s="65"/>
      <c r="Y792" s="65"/>
      <c r="Z792" s="65"/>
    </row>
    <row r="793" spans="1:26" ht="14.25">
      <c r="A793" s="64"/>
      <c r="B793" s="65"/>
      <c r="C793" s="65"/>
      <c r="D793" s="65"/>
      <c r="E793" s="65"/>
      <c r="F793" s="65"/>
      <c r="G793" s="65"/>
      <c r="H793" s="65"/>
      <c r="I793" s="65"/>
      <c r="J793" s="65"/>
      <c r="K793" s="65"/>
      <c r="L793" s="65"/>
      <c r="M793" s="65"/>
      <c r="N793" s="65"/>
      <c r="O793" s="65"/>
      <c r="P793" s="65"/>
      <c r="Q793" s="65"/>
      <c r="R793" s="65"/>
      <c r="S793" s="65"/>
      <c r="T793" s="65"/>
      <c r="U793" s="65"/>
      <c r="V793" s="65"/>
      <c r="W793" s="65"/>
      <c r="X793" s="65"/>
      <c r="Y793" s="65"/>
      <c r="Z793" s="65"/>
    </row>
    <row r="794" spans="1:26" ht="14.25">
      <c r="A794" s="64"/>
      <c r="B794" s="65"/>
      <c r="C794" s="65"/>
      <c r="D794" s="65"/>
      <c r="E794" s="65"/>
      <c r="F794" s="65"/>
      <c r="G794" s="65"/>
      <c r="H794" s="65"/>
      <c r="I794" s="65"/>
      <c r="J794" s="65"/>
      <c r="K794" s="65"/>
      <c r="L794" s="65"/>
      <c r="M794" s="65"/>
      <c r="N794" s="65"/>
      <c r="O794" s="65"/>
      <c r="P794" s="65"/>
      <c r="Q794" s="65"/>
      <c r="R794" s="65"/>
      <c r="S794" s="65"/>
      <c r="T794" s="65"/>
      <c r="U794" s="65"/>
      <c r="V794" s="65"/>
      <c r="W794" s="65"/>
      <c r="X794" s="65"/>
      <c r="Y794" s="65"/>
      <c r="Z794" s="65"/>
    </row>
    <row r="795" spans="1:26" ht="14.25">
      <c r="A795" s="64"/>
      <c r="B795" s="65"/>
      <c r="C795" s="65"/>
      <c r="D795" s="65"/>
      <c r="E795" s="65"/>
      <c r="F795" s="65"/>
      <c r="G795" s="65"/>
      <c r="H795" s="65"/>
      <c r="I795" s="65"/>
      <c r="J795" s="65"/>
      <c r="K795" s="65"/>
      <c r="L795" s="65"/>
      <c r="M795" s="65"/>
      <c r="N795" s="65"/>
      <c r="O795" s="65"/>
      <c r="P795" s="65"/>
      <c r="Q795" s="65"/>
      <c r="R795" s="65"/>
      <c r="S795" s="65"/>
      <c r="T795" s="65"/>
      <c r="U795" s="65"/>
      <c r="V795" s="65"/>
      <c r="W795" s="65"/>
      <c r="X795" s="65"/>
      <c r="Y795" s="65"/>
      <c r="Z795" s="65"/>
    </row>
    <row r="796" spans="1:26" ht="14.25">
      <c r="A796" s="64"/>
      <c r="B796" s="65"/>
      <c r="C796" s="65"/>
      <c r="D796" s="65"/>
      <c r="E796" s="65"/>
      <c r="F796" s="65"/>
      <c r="G796" s="65"/>
      <c r="H796" s="65"/>
      <c r="I796" s="65"/>
      <c r="J796" s="65"/>
      <c r="K796" s="65"/>
      <c r="L796" s="65"/>
      <c r="M796" s="65"/>
      <c r="N796" s="65"/>
      <c r="O796" s="65"/>
      <c r="P796" s="65"/>
      <c r="Q796" s="65"/>
      <c r="R796" s="65"/>
      <c r="S796" s="65"/>
      <c r="T796" s="65"/>
      <c r="U796" s="65"/>
      <c r="V796" s="65"/>
      <c r="W796" s="65"/>
      <c r="X796" s="65"/>
      <c r="Y796" s="65"/>
      <c r="Z796" s="65"/>
    </row>
    <row r="797" spans="1:26" ht="14.25">
      <c r="A797" s="64"/>
      <c r="B797" s="65"/>
      <c r="C797" s="65"/>
      <c r="D797" s="65"/>
      <c r="E797" s="65"/>
      <c r="F797" s="65"/>
      <c r="G797" s="65"/>
      <c r="H797" s="65"/>
      <c r="I797" s="65"/>
      <c r="J797" s="65"/>
      <c r="K797" s="65"/>
      <c r="L797" s="65"/>
      <c r="M797" s="65"/>
      <c r="N797" s="65"/>
      <c r="O797" s="65"/>
      <c r="P797" s="65"/>
      <c r="Q797" s="65"/>
      <c r="R797" s="65"/>
      <c r="S797" s="65"/>
      <c r="T797" s="65"/>
      <c r="U797" s="65"/>
      <c r="V797" s="65"/>
      <c r="W797" s="65"/>
      <c r="X797" s="65"/>
      <c r="Y797" s="65"/>
      <c r="Z797" s="65"/>
    </row>
    <row r="798" spans="1:26" ht="14.25">
      <c r="A798" s="64"/>
      <c r="B798" s="65"/>
      <c r="C798" s="65"/>
      <c r="D798" s="65"/>
      <c r="E798" s="65"/>
      <c r="F798" s="65"/>
      <c r="G798" s="65"/>
      <c r="H798" s="65"/>
      <c r="I798" s="65"/>
      <c r="J798" s="65"/>
      <c r="K798" s="65"/>
      <c r="L798" s="65"/>
      <c r="M798" s="65"/>
      <c r="N798" s="65"/>
      <c r="O798" s="65"/>
      <c r="P798" s="65"/>
      <c r="Q798" s="65"/>
      <c r="R798" s="65"/>
      <c r="S798" s="65"/>
      <c r="T798" s="65"/>
      <c r="U798" s="65"/>
      <c r="V798" s="65"/>
      <c r="W798" s="65"/>
      <c r="X798" s="65"/>
      <c r="Y798" s="65"/>
      <c r="Z798" s="65"/>
    </row>
    <row r="799" spans="1:26" ht="14.25">
      <c r="A799" s="64"/>
      <c r="B799" s="65"/>
      <c r="C799" s="65"/>
      <c r="D799" s="65"/>
      <c r="E799" s="65"/>
      <c r="F799" s="65"/>
      <c r="G799" s="65"/>
      <c r="H799" s="65"/>
      <c r="I799" s="65"/>
      <c r="J799" s="65"/>
      <c r="K799" s="65"/>
      <c r="L799" s="65"/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</row>
    <row r="800" spans="1:26" ht="14.25">
      <c r="A800" s="64"/>
      <c r="B800" s="65"/>
      <c r="C800" s="65"/>
      <c r="D800" s="65"/>
      <c r="E800" s="65"/>
      <c r="F800" s="65"/>
      <c r="G800" s="65"/>
      <c r="H800" s="65"/>
      <c r="I800" s="65"/>
      <c r="J800" s="65"/>
      <c r="K800" s="65"/>
      <c r="L800" s="65"/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</row>
    <row r="801" spans="1:26" ht="14.25">
      <c r="A801" s="64"/>
      <c r="B801" s="65"/>
      <c r="C801" s="65"/>
      <c r="D801" s="65"/>
      <c r="E801" s="65"/>
      <c r="F801" s="65"/>
      <c r="G801" s="65"/>
      <c r="H801" s="65"/>
      <c r="I801" s="65"/>
      <c r="J801" s="65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</row>
    <row r="802" spans="1:26" ht="14.25">
      <c r="A802" s="64"/>
      <c r="B802" s="65"/>
      <c r="C802" s="65"/>
      <c r="D802" s="65"/>
      <c r="E802" s="65"/>
      <c r="F802" s="65"/>
      <c r="G802" s="65"/>
      <c r="H802" s="65"/>
      <c r="I802" s="65"/>
      <c r="J802" s="65"/>
      <c r="K802" s="65"/>
      <c r="L802" s="65"/>
      <c r="M802" s="65"/>
      <c r="N802" s="65"/>
      <c r="O802" s="65"/>
      <c r="P802" s="65"/>
      <c r="Q802" s="65"/>
      <c r="R802" s="65"/>
      <c r="S802" s="65"/>
      <c r="T802" s="65"/>
      <c r="U802" s="65"/>
      <c r="V802" s="65"/>
      <c r="W802" s="65"/>
      <c r="X802" s="65"/>
      <c r="Y802" s="65"/>
      <c r="Z802" s="65"/>
    </row>
    <row r="803" spans="1:26" ht="14.25">
      <c r="A803" s="64"/>
      <c r="B803" s="65"/>
      <c r="C803" s="65"/>
      <c r="D803" s="65"/>
      <c r="E803" s="65"/>
      <c r="F803" s="65"/>
      <c r="G803" s="65"/>
      <c r="H803" s="65"/>
      <c r="I803" s="65"/>
      <c r="J803" s="65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</row>
    <row r="804" spans="1:26" ht="14.25">
      <c r="A804" s="64"/>
      <c r="B804" s="65"/>
      <c r="C804" s="65"/>
      <c r="D804" s="65"/>
      <c r="E804" s="65"/>
      <c r="F804" s="65"/>
      <c r="G804" s="65"/>
      <c r="H804" s="65"/>
      <c r="I804" s="65"/>
      <c r="J804" s="65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</row>
    <row r="805" spans="1:26" ht="14.25">
      <c r="A805" s="64"/>
      <c r="B805" s="65"/>
      <c r="C805" s="65"/>
      <c r="D805" s="65"/>
      <c r="E805" s="65"/>
      <c r="F805" s="65"/>
      <c r="G805" s="65"/>
      <c r="H805" s="65"/>
      <c r="I805" s="65"/>
      <c r="J805" s="65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</row>
    <row r="806" spans="1:26" ht="14.25">
      <c r="A806" s="64"/>
      <c r="B806" s="65"/>
      <c r="C806" s="65"/>
      <c r="D806" s="65"/>
      <c r="E806" s="65"/>
      <c r="F806" s="65"/>
      <c r="G806" s="65"/>
      <c r="H806" s="65"/>
      <c r="I806" s="65"/>
      <c r="J806" s="65"/>
      <c r="K806" s="65"/>
      <c r="L806" s="65"/>
      <c r="M806" s="65"/>
      <c r="N806" s="65"/>
      <c r="O806" s="65"/>
      <c r="P806" s="65"/>
      <c r="Q806" s="65"/>
      <c r="R806" s="65"/>
      <c r="S806" s="65"/>
      <c r="T806" s="65"/>
      <c r="U806" s="65"/>
      <c r="V806" s="65"/>
      <c r="W806" s="65"/>
      <c r="X806" s="65"/>
      <c r="Y806" s="65"/>
      <c r="Z806" s="65"/>
    </row>
    <row r="807" spans="1:26" ht="14.25">
      <c r="A807" s="64"/>
      <c r="B807" s="65"/>
      <c r="C807" s="65"/>
      <c r="D807" s="65"/>
      <c r="E807" s="65"/>
      <c r="F807" s="65"/>
      <c r="G807" s="65"/>
      <c r="H807" s="65"/>
      <c r="I807" s="65"/>
      <c r="J807" s="65"/>
      <c r="K807" s="65"/>
      <c r="L807" s="65"/>
      <c r="M807" s="65"/>
      <c r="N807" s="65"/>
      <c r="O807" s="65"/>
      <c r="P807" s="65"/>
      <c r="Q807" s="65"/>
      <c r="R807" s="65"/>
      <c r="S807" s="65"/>
      <c r="T807" s="65"/>
      <c r="U807" s="65"/>
      <c r="V807" s="65"/>
      <c r="W807" s="65"/>
      <c r="X807" s="65"/>
      <c r="Y807" s="65"/>
      <c r="Z807" s="65"/>
    </row>
    <row r="808" spans="1:26" ht="14.25">
      <c r="A808" s="64"/>
      <c r="B808" s="65"/>
      <c r="C808" s="65"/>
      <c r="D808" s="65"/>
      <c r="E808" s="65"/>
      <c r="F808" s="65"/>
      <c r="G808" s="65"/>
      <c r="H808" s="65"/>
      <c r="I808" s="65"/>
      <c r="J808" s="65"/>
      <c r="K808" s="65"/>
      <c r="L808" s="65"/>
      <c r="M808" s="65"/>
      <c r="N808" s="65"/>
      <c r="O808" s="65"/>
      <c r="P808" s="65"/>
      <c r="Q808" s="65"/>
      <c r="R808" s="65"/>
      <c r="S808" s="65"/>
      <c r="T808" s="65"/>
      <c r="U808" s="65"/>
      <c r="V808" s="65"/>
      <c r="W808" s="65"/>
      <c r="X808" s="65"/>
      <c r="Y808" s="65"/>
      <c r="Z808" s="65"/>
    </row>
    <row r="809" spans="1:26" ht="14.25">
      <c r="A809" s="64"/>
      <c r="B809" s="65"/>
      <c r="C809" s="65"/>
      <c r="D809" s="65"/>
      <c r="E809" s="65"/>
      <c r="F809" s="65"/>
      <c r="G809" s="65"/>
      <c r="H809" s="65"/>
      <c r="I809" s="65"/>
      <c r="J809" s="65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</row>
    <row r="810" spans="1:26" ht="14.25">
      <c r="A810" s="64"/>
      <c r="B810" s="65"/>
      <c r="C810" s="65"/>
      <c r="D810" s="65"/>
      <c r="E810" s="65"/>
      <c r="F810" s="65"/>
      <c r="G810" s="65"/>
      <c r="H810" s="65"/>
      <c r="I810" s="65"/>
      <c r="J810" s="65"/>
      <c r="K810" s="65"/>
      <c r="L810" s="65"/>
      <c r="M810" s="65"/>
      <c r="N810" s="65"/>
      <c r="O810" s="65"/>
      <c r="P810" s="65"/>
      <c r="Q810" s="65"/>
      <c r="R810" s="65"/>
      <c r="S810" s="65"/>
      <c r="T810" s="65"/>
      <c r="U810" s="65"/>
      <c r="V810" s="65"/>
      <c r="W810" s="65"/>
      <c r="X810" s="65"/>
      <c r="Y810" s="65"/>
      <c r="Z810" s="65"/>
    </row>
    <row r="811" spans="1:26" ht="14.25">
      <c r="A811" s="64"/>
      <c r="B811" s="65"/>
      <c r="C811" s="65"/>
      <c r="D811" s="65"/>
      <c r="E811" s="65"/>
      <c r="F811" s="65"/>
      <c r="G811" s="65"/>
      <c r="H811" s="65"/>
      <c r="I811" s="65"/>
      <c r="J811" s="65"/>
      <c r="K811" s="65"/>
      <c r="L811" s="65"/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</row>
    <row r="812" spans="1:26" ht="14.25">
      <c r="A812" s="64"/>
      <c r="B812" s="65"/>
      <c r="C812" s="65"/>
      <c r="D812" s="65"/>
      <c r="E812" s="65"/>
      <c r="F812" s="65"/>
      <c r="G812" s="65"/>
      <c r="H812" s="65"/>
      <c r="I812" s="65"/>
      <c r="J812" s="65"/>
      <c r="K812" s="65"/>
      <c r="L812" s="65"/>
      <c r="M812" s="65"/>
      <c r="N812" s="65"/>
      <c r="O812" s="65"/>
      <c r="P812" s="65"/>
      <c r="Q812" s="65"/>
      <c r="R812" s="65"/>
      <c r="S812" s="65"/>
      <c r="T812" s="65"/>
      <c r="U812" s="65"/>
      <c r="V812" s="65"/>
      <c r="W812" s="65"/>
      <c r="X812" s="65"/>
      <c r="Y812" s="65"/>
      <c r="Z812" s="65"/>
    </row>
    <row r="813" spans="1:26" ht="14.25">
      <c r="A813" s="64"/>
      <c r="B813" s="65"/>
      <c r="C813" s="65"/>
      <c r="D813" s="65"/>
      <c r="E813" s="65"/>
      <c r="F813" s="65"/>
      <c r="G813" s="65"/>
      <c r="H813" s="65"/>
      <c r="I813" s="65"/>
      <c r="J813" s="65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</row>
    <row r="814" spans="1:26" ht="14.25">
      <c r="A814" s="64"/>
      <c r="B814" s="65"/>
      <c r="C814" s="65"/>
      <c r="D814" s="65"/>
      <c r="E814" s="65"/>
      <c r="F814" s="65"/>
      <c r="G814" s="65"/>
      <c r="H814" s="65"/>
      <c r="I814" s="65"/>
      <c r="J814" s="65"/>
      <c r="K814" s="65"/>
      <c r="L814" s="65"/>
      <c r="M814" s="65"/>
      <c r="N814" s="65"/>
      <c r="O814" s="65"/>
      <c r="P814" s="65"/>
      <c r="Q814" s="65"/>
      <c r="R814" s="65"/>
      <c r="S814" s="65"/>
      <c r="T814" s="65"/>
      <c r="U814" s="65"/>
      <c r="V814" s="65"/>
      <c r="W814" s="65"/>
      <c r="X814" s="65"/>
      <c r="Y814" s="65"/>
      <c r="Z814" s="65"/>
    </row>
    <row r="815" spans="1:26" ht="14.25">
      <c r="A815" s="64"/>
      <c r="B815" s="65"/>
      <c r="C815" s="65"/>
      <c r="D815" s="65"/>
      <c r="E815" s="65"/>
      <c r="F815" s="65"/>
      <c r="G815" s="65"/>
      <c r="H815" s="65"/>
      <c r="I815" s="65"/>
      <c r="J815" s="65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</row>
    <row r="816" spans="1:26" ht="14.25">
      <c r="A816" s="64"/>
      <c r="B816" s="65"/>
      <c r="C816" s="65"/>
      <c r="D816" s="65"/>
      <c r="E816" s="65"/>
      <c r="F816" s="65"/>
      <c r="G816" s="65"/>
      <c r="H816" s="65"/>
      <c r="I816" s="65"/>
      <c r="J816" s="65"/>
      <c r="K816" s="65"/>
      <c r="L816" s="65"/>
      <c r="M816" s="65"/>
      <c r="N816" s="65"/>
      <c r="O816" s="65"/>
      <c r="P816" s="65"/>
      <c r="Q816" s="65"/>
      <c r="R816" s="65"/>
      <c r="S816" s="65"/>
      <c r="T816" s="65"/>
      <c r="U816" s="65"/>
      <c r="V816" s="65"/>
      <c r="W816" s="65"/>
      <c r="X816" s="65"/>
      <c r="Y816" s="65"/>
      <c r="Z816" s="65"/>
    </row>
    <row r="817" spans="1:26" ht="14.25">
      <c r="A817" s="64"/>
      <c r="B817" s="65"/>
      <c r="C817" s="65"/>
      <c r="D817" s="65"/>
      <c r="E817" s="65"/>
      <c r="F817" s="65"/>
      <c r="G817" s="65"/>
      <c r="H817" s="65"/>
      <c r="I817" s="65"/>
      <c r="J817" s="65"/>
      <c r="K817" s="65"/>
      <c r="L817" s="65"/>
      <c r="M817" s="65"/>
      <c r="N817" s="65"/>
      <c r="O817" s="65"/>
      <c r="P817" s="65"/>
      <c r="Q817" s="65"/>
      <c r="R817" s="65"/>
      <c r="S817" s="65"/>
      <c r="T817" s="65"/>
      <c r="U817" s="65"/>
      <c r="V817" s="65"/>
      <c r="W817" s="65"/>
      <c r="X817" s="65"/>
      <c r="Y817" s="65"/>
      <c r="Z817" s="65"/>
    </row>
    <row r="818" spans="1:26" ht="14.25">
      <c r="A818" s="64"/>
      <c r="B818" s="65"/>
      <c r="C818" s="65"/>
      <c r="D818" s="65"/>
      <c r="E818" s="65"/>
      <c r="F818" s="65"/>
      <c r="G818" s="65"/>
      <c r="H818" s="65"/>
      <c r="I818" s="65"/>
      <c r="J818" s="65"/>
      <c r="K818" s="65"/>
      <c r="L818" s="65"/>
      <c r="M818" s="65"/>
      <c r="N818" s="65"/>
      <c r="O818" s="65"/>
      <c r="P818" s="65"/>
      <c r="Q818" s="65"/>
      <c r="R818" s="65"/>
      <c r="S818" s="65"/>
      <c r="T818" s="65"/>
      <c r="U818" s="65"/>
      <c r="V818" s="65"/>
      <c r="W818" s="65"/>
      <c r="X818" s="65"/>
      <c r="Y818" s="65"/>
      <c r="Z818" s="65"/>
    </row>
    <row r="819" spans="1:26" ht="14.25">
      <c r="A819" s="64"/>
      <c r="B819" s="65"/>
      <c r="C819" s="65"/>
      <c r="D819" s="65"/>
      <c r="E819" s="65"/>
      <c r="F819" s="65"/>
      <c r="G819" s="65"/>
      <c r="H819" s="65"/>
      <c r="I819" s="65"/>
      <c r="J819" s="65"/>
      <c r="K819" s="65"/>
      <c r="L819" s="65"/>
      <c r="M819" s="65"/>
      <c r="N819" s="65"/>
      <c r="O819" s="65"/>
      <c r="P819" s="65"/>
      <c r="Q819" s="65"/>
      <c r="R819" s="65"/>
      <c r="S819" s="65"/>
      <c r="T819" s="65"/>
      <c r="U819" s="65"/>
      <c r="V819" s="65"/>
      <c r="W819" s="65"/>
      <c r="X819" s="65"/>
      <c r="Y819" s="65"/>
      <c r="Z819" s="65"/>
    </row>
    <row r="820" spans="1:26" ht="14.25">
      <c r="A820" s="64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  <c r="Z820" s="65"/>
    </row>
    <row r="821" spans="1:26" ht="14.25">
      <c r="A821" s="64"/>
      <c r="B821" s="65"/>
      <c r="C821" s="65"/>
      <c r="D821" s="65"/>
      <c r="E821" s="65"/>
      <c r="F821" s="65"/>
      <c r="G821" s="65"/>
      <c r="H821" s="65"/>
      <c r="I821" s="65"/>
      <c r="J821" s="65"/>
      <c r="K821" s="65"/>
      <c r="L821" s="65"/>
      <c r="M821" s="65"/>
      <c r="N821" s="65"/>
      <c r="O821" s="65"/>
      <c r="P821" s="65"/>
      <c r="Q821" s="65"/>
      <c r="R821" s="65"/>
      <c r="S821" s="65"/>
      <c r="T821" s="65"/>
      <c r="U821" s="65"/>
      <c r="V821" s="65"/>
      <c r="W821" s="65"/>
      <c r="X821" s="65"/>
      <c r="Y821" s="65"/>
      <c r="Z821" s="65"/>
    </row>
    <row r="822" spans="1:26" ht="14.25">
      <c r="A822" s="64"/>
      <c r="B822" s="65"/>
      <c r="C822" s="65"/>
      <c r="D822" s="65"/>
      <c r="E822" s="65"/>
      <c r="F822" s="65"/>
      <c r="G822" s="65"/>
      <c r="H822" s="65"/>
      <c r="I822" s="65"/>
      <c r="J822" s="65"/>
      <c r="K822" s="65"/>
      <c r="L822" s="65"/>
      <c r="M822" s="65"/>
      <c r="N822" s="65"/>
      <c r="O822" s="65"/>
      <c r="P822" s="65"/>
      <c r="Q822" s="65"/>
      <c r="R822" s="65"/>
      <c r="S822" s="65"/>
      <c r="T822" s="65"/>
      <c r="U822" s="65"/>
      <c r="V822" s="65"/>
      <c r="W822" s="65"/>
      <c r="X822" s="65"/>
      <c r="Y822" s="65"/>
      <c r="Z822" s="65"/>
    </row>
    <row r="823" spans="1:26" ht="14.25">
      <c r="A823" s="64"/>
      <c r="B823" s="65"/>
      <c r="C823" s="65"/>
      <c r="D823" s="65"/>
      <c r="E823" s="65"/>
      <c r="F823" s="65"/>
      <c r="G823" s="65"/>
      <c r="H823" s="65"/>
      <c r="I823" s="65"/>
      <c r="J823" s="65"/>
      <c r="K823" s="65"/>
      <c r="L823" s="65"/>
      <c r="M823" s="65"/>
      <c r="N823" s="65"/>
      <c r="O823" s="65"/>
      <c r="P823" s="65"/>
      <c r="Q823" s="65"/>
      <c r="R823" s="65"/>
      <c r="S823" s="65"/>
      <c r="T823" s="65"/>
      <c r="U823" s="65"/>
      <c r="V823" s="65"/>
      <c r="W823" s="65"/>
      <c r="X823" s="65"/>
      <c r="Y823" s="65"/>
      <c r="Z823" s="65"/>
    </row>
    <row r="824" spans="1:26" ht="14.25">
      <c r="A824" s="64"/>
      <c r="B824" s="65"/>
      <c r="C824" s="65"/>
      <c r="D824" s="65"/>
      <c r="E824" s="65"/>
      <c r="F824" s="65"/>
      <c r="G824" s="65"/>
      <c r="H824" s="65"/>
      <c r="I824" s="65"/>
      <c r="J824" s="65"/>
      <c r="K824" s="65"/>
      <c r="L824" s="65"/>
      <c r="M824" s="65"/>
      <c r="N824" s="65"/>
      <c r="O824" s="65"/>
      <c r="P824" s="65"/>
      <c r="Q824" s="65"/>
      <c r="R824" s="65"/>
      <c r="S824" s="65"/>
      <c r="T824" s="65"/>
      <c r="U824" s="65"/>
      <c r="V824" s="65"/>
      <c r="W824" s="65"/>
      <c r="X824" s="65"/>
      <c r="Y824" s="65"/>
      <c r="Z824" s="65"/>
    </row>
    <row r="825" spans="1:26" ht="14.25">
      <c r="A825" s="64"/>
      <c r="B825" s="65"/>
      <c r="C825" s="65"/>
      <c r="D825" s="65"/>
      <c r="E825" s="65"/>
      <c r="F825" s="65"/>
      <c r="G825" s="65"/>
      <c r="H825" s="65"/>
      <c r="I825" s="65"/>
      <c r="J825" s="65"/>
      <c r="K825" s="65"/>
      <c r="L825" s="65"/>
      <c r="M825" s="65"/>
      <c r="N825" s="65"/>
      <c r="O825" s="65"/>
      <c r="P825" s="65"/>
      <c r="Q825" s="65"/>
      <c r="R825" s="65"/>
      <c r="S825" s="65"/>
      <c r="T825" s="65"/>
      <c r="U825" s="65"/>
      <c r="V825" s="65"/>
      <c r="W825" s="65"/>
      <c r="X825" s="65"/>
      <c r="Y825" s="65"/>
      <c r="Z825" s="65"/>
    </row>
    <row r="826" spans="1:26" ht="14.25">
      <c r="A826" s="64"/>
      <c r="B826" s="65"/>
      <c r="C826" s="65"/>
      <c r="D826" s="65"/>
      <c r="E826" s="65"/>
      <c r="F826" s="65"/>
      <c r="G826" s="65"/>
      <c r="H826" s="65"/>
      <c r="I826" s="65"/>
      <c r="J826" s="65"/>
      <c r="K826" s="65"/>
      <c r="L826" s="65"/>
      <c r="M826" s="65"/>
      <c r="N826" s="65"/>
      <c r="O826" s="65"/>
      <c r="P826" s="65"/>
      <c r="Q826" s="65"/>
      <c r="R826" s="65"/>
      <c r="S826" s="65"/>
      <c r="T826" s="65"/>
      <c r="U826" s="65"/>
      <c r="V826" s="65"/>
      <c r="W826" s="65"/>
      <c r="X826" s="65"/>
      <c r="Y826" s="65"/>
      <c r="Z826" s="65"/>
    </row>
    <row r="827" spans="1:26" ht="14.25">
      <c r="A827" s="64"/>
      <c r="B827" s="65"/>
      <c r="C827" s="65"/>
      <c r="D827" s="65"/>
      <c r="E827" s="65"/>
      <c r="F827" s="65"/>
      <c r="G827" s="65"/>
      <c r="H827" s="65"/>
      <c r="I827" s="65"/>
      <c r="J827" s="65"/>
      <c r="K827" s="65"/>
      <c r="L827" s="65"/>
      <c r="M827" s="65"/>
      <c r="N827" s="65"/>
      <c r="O827" s="65"/>
      <c r="P827" s="65"/>
      <c r="Q827" s="65"/>
      <c r="R827" s="65"/>
      <c r="S827" s="65"/>
      <c r="T827" s="65"/>
      <c r="U827" s="65"/>
      <c r="V827" s="65"/>
      <c r="W827" s="65"/>
      <c r="X827" s="65"/>
      <c r="Y827" s="65"/>
      <c r="Z827" s="65"/>
    </row>
    <row r="828" spans="1:26" ht="14.25">
      <c r="A828" s="64"/>
      <c r="B828" s="65"/>
      <c r="C828" s="65"/>
      <c r="D828" s="65"/>
      <c r="E828" s="65"/>
      <c r="F828" s="65"/>
      <c r="G828" s="65"/>
      <c r="H828" s="65"/>
      <c r="I828" s="65"/>
      <c r="J828" s="65"/>
      <c r="K828" s="65"/>
      <c r="L828" s="65"/>
      <c r="M828" s="65"/>
      <c r="N828" s="65"/>
      <c r="O828" s="65"/>
      <c r="P828" s="65"/>
      <c r="Q828" s="65"/>
      <c r="R828" s="65"/>
      <c r="S828" s="65"/>
      <c r="T828" s="65"/>
      <c r="U828" s="65"/>
      <c r="V828" s="65"/>
      <c r="W828" s="65"/>
      <c r="X828" s="65"/>
      <c r="Y828" s="65"/>
      <c r="Z828" s="65"/>
    </row>
    <row r="829" spans="1:26" ht="14.25">
      <c r="A829" s="64"/>
      <c r="B829" s="65"/>
      <c r="C829" s="65"/>
      <c r="D829" s="65"/>
      <c r="E829" s="65"/>
      <c r="F829" s="65"/>
      <c r="G829" s="65"/>
      <c r="H829" s="65"/>
      <c r="I829" s="65"/>
      <c r="J829" s="65"/>
      <c r="K829" s="65"/>
      <c r="L829" s="65"/>
      <c r="M829" s="65"/>
      <c r="N829" s="65"/>
      <c r="O829" s="65"/>
      <c r="P829" s="65"/>
      <c r="Q829" s="65"/>
      <c r="R829" s="65"/>
      <c r="S829" s="65"/>
      <c r="T829" s="65"/>
      <c r="U829" s="65"/>
      <c r="V829" s="65"/>
      <c r="W829" s="65"/>
      <c r="X829" s="65"/>
      <c r="Y829" s="65"/>
      <c r="Z829" s="65"/>
    </row>
    <row r="830" spans="1:26" ht="14.25">
      <c r="A830" s="64"/>
      <c r="B830" s="65"/>
      <c r="C830" s="65"/>
      <c r="D830" s="65"/>
      <c r="E830" s="65"/>
      <c r="F830" s="65"/>
      <c r="G830" s="65"/>
      <c r="H830" s="65"/>
      <c r="I830" s="65"/>
      <c r="J830" s="65"/>
      <c r="K830" s="65"/>
      <c r="L830" s="65"/>
      <c r="M830" s="65"/>
      <c r="N830" s="65"/>
      <c r="O830" s="65"/>
      <c r="P830" s="65"/>
      <c r="Q830" s="65"/>
      <c r="R830" s="65"/>
      <c r="S830" s="65"/>
      <c r="T830" s="65"/>
      <c r="U830" s="65"/>
      <c r="V830" s="65"/>
      <c r="W830" s="65"/>
      <c r="X830" s="65"/>
      <c r="Y830" s="65"/>
      <c r="Z830" s="65"/>
    </row>
    <row r="831" spans="1:26" ht="14.25">
      <c r="A831" s="64"/>
      <c r="B831" s="65"/>
      <c r="C831" s="65"/>
      <c r="D831" s="65"/>
      <c r="E831" s="65"/>
      <c r="F831" s="65"/>
      <c r="G831" s="65"/>
      <c r="H831" s="65"/>
      <c r="I831" s="65"/>
      <c r="J831" s="65"/>
      <c r="K831" s="65"/>
      <c r="L831" s="65"/>
      <c r="M831" s="65"/>
      <c r="N831" s="65"/>
      <c r="O831" s="65"/>
      <c r="P831" s="65"/>
      <c r="Q831" s="65"/>
      <c r="R831" s="65"/>
      <c r="S831" s="65"/>
      <c r="T831" s="65"/>
      <c r="U831" s="65"/>
      <c r="V831" s="65"/>
      <c r="W831" s="65"/>
      <c r="X831" s="65"/>
      <c r="Y831" s="65"/>
      <c r="Z831" s="65"/>
    </row>
    <row r="832" spans="1:26" ht="14.25">
      <c r="A832" s="64"/>
      <c r="B832" s="65"/>
      <c r="C832" s="65"/>
      <c r="D832" s="65"/>
      <c r="E832" s="65"/>
      <c r="F832" s="65"/>
      <c r="G832" s="65"/>
      <c r="H832" s="65"/>
      <c r="I832" s="65"/>
      <c r="J832" s="65"/>
      <c r="K832" s="65"/>
      <c r="L832" s="65"/>
      <c r="M832" s="65"/>
      <c r="N832" s="65"/>
      <c r="O832" s="65"/>
      <c r="P832" s="65"/>
      <c r="Q832" s="65"/>
      <c r="R832" s="65"/>
      <c r="S832" s="65"/>
      <c r="T832" s="65"/>
      <c r="U832" s="65"/>
      <c r="V832" s="65"/>
      <c r="W832" s="65"/>
      <c r="X832" s="65"/>
      <c r="Y832" s="65"/>
      <c r="Z832" s="65"/>
    </row>
    <row r="833" spans="1:26" ht="14.25">
      <c r="A833" s="64"/>
      <c r="B833" s="65"/>
      <c r="C833" s="65"/>
      <c r="D833" s="65"/>
      <c r="E833" s="65"/>
      <c r="F833" s="65"/>
      <c r="G833" s="65"/>
      <c r="H833" s="65"/>
      <c r="I833" s="65"/>
      <c r="J833" s="65"/>
      <c r="K833" s="65"/>
      <c r="L833" s="65"/>
      <c r="M833" s="65"/>
      <c r="N833" s="65"/>
      <c r="O833" s="65"/>
      <c r="P833" s="65"/>
      <c r="Q833" s="65"/>
      <c r="R833" s="65"/>
      <c r="S833" s="65"/>
      <c r="T833" s="65"/>
      <c r="U833" s="65"/>
      <c r="V833" s="65"/>
      <c r="W833" s="65"/>
      <c r="X833" s="65"/>
      <c r="Y833" s="65"/>
      <c r="Z833" s="65"/>
    </row>
    <row r="834" spans="1:26" ht="14.25">
      <c r="A834" s="64"/>
      <c r="B834" s="65"/>
      <c r="C834" s="65"/>
      <c r="D834" s="65"/>
      <c r="E834" s="65"/>
      <c r="F834" s="65"/>
      <c r="G834" s="65"/>
      <c r="H834" s="65"/>
      <c r="I834" s="65"/>
      <c r="J834" s="65"/>
      <c r="K834" s="65"/>
      <c r="L834" s="65"/>
      <c r="M834" s="65"/>
      <c r="N834" s="65"/>
      <c r="O834" s="65"/>
      <c r="P834" s="65"/>
      <c r="Q834" s="65"/>
      <c r="R834" s="65"/>
      <c r="S834" s="65"/>
      <c r="T834" s="65"/>
      <c r="U834" s="65"/>
      <c r="V834" s="65"/>
      <c r="W834" s="65"/>
      <c r="X834" s="65"/>
      <c r="Y834" s="65"/>
      <c r="Z834" s="65"/>
    </row>
    <row r="835" spans="1:26" ht="14.25">
      <c r="A835" s="64"/>
      <c r="B835" s="65"/>
      <c r="C835" s="65"/>
      <c r="D835" s="65"/>
      <c r="E835" s="65"/>
      <c r="F835" s="65"/>
      <c r="G835" s="65"/>
      <c r="H835" s="65"/>
      <c r="I835" s="65"/>
      <c r="J835" s="65"/>
      <c r="K835" s="65"/>
      <c r="L835" s="65"/>
      <c r="M835" s="65"/>
      <c r="N835" s="65"/>
      <c r="O835" s="65"/>
      <c r="P835" s="65"/>
      <c r="Q835" s="65"/>
      <c r="R835" s="65"/>
      <c r="S835" s="65"/>
      <c r="T835" s="65"/>
      <c r="U835" s="65"/>
      <c r="V835" s="65"/>
      <c r="W835" s="65"/>
      <c r="X835" s="65"/>
      <c r="Y835" s="65"/>
      <c r="Z835" s="65"/>
    </row>
    <row r="836" spans="1:26" ht="14.25">
      <c r="A836" s="64"/>
      <c r="B836" s="65"/>
      <c r="C836" s="65"/>
      <c r="D836" s="65"/>
      <c r="E836" s="65"/>
      <c r="F836" s="65"/>
      <c r="G836" s="65"/>
      <c r="H836" s="65"/>
      <c r="I836" s="65"/>
      <c r="J836" s="65"/>
      <c r="K836" s="65"/>
      <c r="L836" s="65"/>
      <c r="M836" s="65"/>
      <c r="N836" s="65"/>
      <c r="O836" s="65"/>
      <c r="P836" s="65"/>
      <c r="Q836" s="65"/>
      <c r="R836" s="65"/>
      <c r="S836" s="65"/>
      <c r="T836" s="65"/>
      <c r="U836" s="65"/>
      <c r="V836" s="65"/>
      <c r="W836" s="65"/>
      <c r="X836" s="65"/>
      <c r="Y836" s="65"/>
      <c r="Z836" s="65"/>
    </row>
    <row r="837" spans="1:26" ht="14.25">
      <c r="A837" s="64"/>
      <c r="B837" s="65"/>
      <c r="C837" s="65"/>
      <c r="D837" s="65"/>
      <c r="E837" s="65"/>
      <c r="F837" s="65"/>
      <c r="G837" s="65"/>
      <c r="H837" s="65"/>
      <c r="I837" s="65"/>
      <c r="J837" s="65"/>
      <c r="K837" s="65"/>
      <c r="L837" s="65"/>
      <c r="M837" s="65"/>
      <c r="N837" s="65"/>
      <c r="O837" s="65"/>
      <c r="P837" s="65"/>
      <c r="Q837" s="65"/>
      <c r="R837" s="65"/>
      <c r="S837" s="65"/>
      <c r="T837" s="65"/>
      <c r="U837" s="65"/>
      <c r="V837" s="65"/>
      <c r="W837" s="65"/>
      <c r="X837" s="65"/>
      <c r="Y837" s="65"/>
      <c r="Z837" s="65"/>
    </row>
    <row r="838" spans="1:26" ht="14.25">
      <c r="A838" s="64"/>
      <c r="B838" s="65"/>
      <c r="C838" s="65"/>
      <c r="D838" s="65"/>
      <c r="E838" s="65"/>
      <c r="F838" s="65"/>
      <c r="G838" s="65"/>
      <c r="H838" s="65"/>
      <c r="I838" s="65"/>
      <c r="J838" s="65"/>
      <c r="K838" s="65"/>
      <c r="L838" s="65"/>
      <c r="M838" s="65"/>
      <c r="N838" s="65"/>
      <c r="O838" s="65"/>
      <c r="P838" s="65"/>
      <c r="Q838" s="65"/>
      <c r="R838" s="65"/>
      <c r="S838" s="65"/>
      <c r="T838" s="65"/>
      <c r="U838" s="65"/>
      <c r="V838" s="65"/>
      <c r="W838" s="65"/>
      <c r="X838" s="65"/>
      <c r="Y838" s="65"/>
      <c r="Z838" s="65"/>
    </row>
    <row r="839" spans="1:26" ht="14.25">
      <c r="A839" s="64"/>
      <c r="B839" s="65"/>
      <c r="C839" s="65"/>
      <c r="D839" s="65"/>
      <c r="E839" s="65"/>
      <c r="F839" s="65"/>
      <c r="G839" s="65"/>
      <c r="H839" s="65"/>
      <c r="I839" s="65"/>
      <c r="J839" s="65"/>
      <c r="K839" s="65"/>
      <c r="L839" s="65"/>
      <c r="M839" s="65"/>
      <c r="N839" s="65"/>
      <c r="O839" s="65"/>
      <c r="P839" s="65"/>
      <c r="Q839" s="65"/>
      <c r="R839" s="65"/>
      <c r="S839" s="65"/>
      <c r="T839" s="65"/>
      <c r="U839" s="65"/>
      <c r="V839" s="65"/>
      <c r="W839" s="65"/>
      <c r="X839" s="65"/>
      <c r="Y839" s="65"/>
      <c r="Z839" s="65"/>
    </row>
    <row r="840" spans="1:26" ht="14.25">
      <c r="A840" s="64"/>
      <c r="B840" s="65"/>
      <c r="C840" s="65"/>
      <c r="D840" s="65"/>
      <c r="E840" s="65"/>
      <c r="F840" s="65"/>
      <c r="G840" s="65"/>
      <c r="H840" s="65"/>
      <c r="I840" s="65"/>
      <c r="J840" s="65"/>
      <c r="K840" s="65"/>
      <c r="L840" s="65"/>
      <c r="M840" s="65"/>
      <c r="N840" s="65"/>
      <c r="O840" s="65"/>
      <c r="P840" s="65"/>
      <c r="Q840" s="65"/>
      <c r="R840" s="65"/>
      <c r="S840" s="65"/>
      <c r="T840" s="65"/>
      <c r="U840" s="65"/>
      <c r="V840" s="65"/>
      <c r="W840" s="65"/>
      <c r="X840" s="65"/>
      <c r="Y840" s="65"/>
      <c r="Z840" s="65"/>
    </row>
    <row r="841" spans="1:26" ht="14.25">
      <c r="A841" s="64"/>
      <c r="B841" s="65"/>
      <c r="C841" s="65"/>
      <c r="D841" s="65"/>
      <c r="E841" s="65"/>
      <c r="F841" s="65"/>
      <c r="G841" s="65"/>
      <c r="H841" s="65"/>
      <c r="I841" s="65"/>
      <c r="J841" s="65"/>
      <c r="K841" s="65"/>
      <c r="L841" s="65"/>
      <c r="M841" s="65"/>
      <c r="N841" s="65"/>
      <c r="O841" s="65"/>
      <c r="P841" s="65"/>
      <c r="Q841" s="65"/>
      <c r="R841" s="65"/>
      <c r="S841" s="65"/>
      <c r="T841" s="65"/>
      <c r="U841" s="65"/>
      <c r="V841" s="65"/>
      <c r="W841" s="65"/>
      <c r="X841" s="65"/>
      <c r="Y841" s="65"/>
      <c r="Z841" s="65"/>
    </row>
    <row r="842" spans="1:26" ht="14.25">
      <c r="A842" s="64"/>
      <c r="B842" s="65"/>
      <c r="C842" s="65"/>
      <c r="D842" s="65"/>
      <c r="E842" s="65"/>
      <c r="F842" s="65"/>
      <c r="G842" s="65"/>
      <c r="H842" s="65"/>
      <c r="I842" s="65"/>
      <c r="J842" s="65"/>
      <c r="K842" s="65"/>
      <c r="L842" s="65"/>
      <c r="M842" s="65"/>
      <c r="N842" s="65"/>
      <c r="O842" s="65"/>
      <c r="P842" s="65"/>
      <c r="Q842" s="65"/>
      <c r="R842" s="65"/>
      <c r="S842" s="65"/>
      <c r="T842" s="65"/>
      <c r="U842" s="65"/>
      <c r="V842" s="65"/>
      <c r="W842" s="65"/>
      <c r="X842" s="65"/>
      <c r="Y842" s="65"/>
      <c r="Z842" s="65"/>
    </row>
    <row r="843" spans="1:26" ht="14.25">
      <c r="A843" s="64"/>
      <c r="B843" s="65"/>
      <c r="C843" s="65"/>
      <c r="D843" s="65"/>
      <c r="E843" s="65"/>
      <c r="F843" s="65"/>
      <c r="G843" s="65"/>
      <c r="H843" s="65"/>
      <c r="I843" s="65"/>
      <c r="J843" s="65"/>
      <c r="K843" s="65"/>
      <c r="L843" s="65"/>
      <c r="M843" s="65"/>
      <c r="N843" s="65"/>
      <c r="O843" s="65"/>
      <c r="P843" s="65"/>
      <c r="Q843" s="65"/>
      <c r="R843" s="65"/>
      <c r="S843" s="65"/>
      <c r="T843" s="65"/>
      <c r="U843" s="65"/>
      <c r="V843" s="65"/>
      <c r="W843" s="65"/>
      <c r="X843" s="65"/>
      <c r="Y843" s="65"/>
      <c r="Z843" s="65"/>
    </row>
    <row r="844" spans="1:26" ht="14.25">
      <c r="A844" s="64"/>
      <c r="B844" s="65"/>
      <c r="C844" s="65"/>
      <c r="D844" s="65"/>
      <c r="E844" s="65"/>
      <c r="F844" s="65"/>
      <c r="G844" s="65"/>
      <c r="H844" s="65"/>
      <c r="I844" s="65"/>
      <c r="J844" s="65"/>
      <c r="K844" s="65"/>
      <c r="L844" s="65"/>
      <c r="M844" s="65"/>
      <c r="N844" s="65"/>
      <c r="O844" s="65"/>
      <c r="P844" s="65"/>
      <c r="Q844" s="65"/>
      <c r="R844" s="65"/>
      <c r="S844" s="65"/>
      <c r="T844" s="65"/>
      <c r="U844" s="65"/>
      <c r="V844" s="65"/>
      <c r="W844" s="65"/>
      <c r="X844" s="65"/>
      <c r="Y844" s="65"/>
      <c r="Z844" s="65"/>
    </row>
    <row r="845" spans="1:26" ht="14.25">
      <c r="A845" s="64"/>
      <c r="B845" s="65"/>
      <c r="C845" s="65"/>
      <c r="D845" s="65"/>
      <c r="E845" s="65"/>
      <c r="F845" s="65"/>
      <c r="G845" s="65"/>
      <c r="H845" s="65"/>
      <c r="I845" s="65"/>
      <c r="J845" s="65"/>
      <c r="K845" s="65"/>
      <c r="L845" s="65"/>
      <c r="M845" s="65"/>
      <c r="N845" s="65"/>
      <c r="O845" s="65"/>
      <c r="P845" s="65"/>
      <c r="Q845" s="65"/>
      <c r="R845" s="65"/>
      <c r="S845" s="65"/>
      <c r="T845" s="65"/>
      <c r="U845" s="65"/>
      <c r="V845" s="65"/>
      <c r="W845" s="65"/>
      <c r="X845" s="65"/>
      <c r="Y845" s="65"/>
      <c r="Z845" s="65"/>
    </row>
    <row r="846" spans="1:26" ht="14.25">
      <c r="A846" s="64"/>
      <c r="B846" s="65"/>
      <c r="C846" s="65"/>
      <c r="D846" s="65"/>
      <c r="E846" s="65"/>
      <c r="F846" s="65"/>
      <c r="G846" s="65"/>
      <c r="H846" s="65"/>
      <c r="I846" s="65"/>
      <c r="J846" s="65"/>
      <c r="K846" s="65"/>
      <c r="L846" s="65"/>
      <c r="M846" s="65"/>
      <c r="N846" s="65"/>
      <c r="O846" s="65"/>
      <c r="P846" s="65"/>
      <c r="Q846" s="65"/>
      <c r="R846" s="65"/>
      <c r="S846" s="65"/>
      <c r="T846" s="65"/>
      <c r="U846" s="65"/>
      <c r="V846" s="65"/>
      <c r="W846" s="65"/>
      <c r="X846" s="65"/>
      <c r="Y846" s="65"/>
      <c r="Z846" s="65"/>
    </row>
    <row r="847" spans="1:26" ht="14.25">
      <c r="A847" s="64"/>
      <c r="B847" s="65"/>
      <c r="C847" s="65"/>
      <c r="D847" s="65"/>
      <c r="E847" s="65"/>
      <c r="F847" s="65"/>
      <c r="G847" s="65"/>
      <c r="H847" s="65"/>
      <c r="I847" s="65"/>
      <c r="J847" s="65"/>
      <c r="K847" s="65"/>
      <c r="L847" s="65"/>
      <c r="M847" s="65"/>
      <c r="N847" s="65"/>
      <c r="O847" s="65"/>
      <c r="P847" s="65"/>
      <c r="Q847" s="65"/>
      <c r="R847" s="65"/>
      <c r="S847" s="65"/>
      <c r="T847" s="65"/>
      <c r="U847" s="65"/>
      <c r="V847" s="65"/>
      <c r="W847" s="65"/>
      <c r="X847" s="65"/>
      <c r="Y847" s="65"/>
      <c r="Z847" s="65"/>
    </row>
    <row r="848" spans="1:26" ht="14.25">
      <c r="A848" s="64"/>
      <c r="B848" s="65"/>
      <c r="C848" s="65"/>
      <c r="D848" s="65"/>
      <c r="E848" s="65"/>
      <c r="F848" s="65"/>
      <c r="G848" s="65"/>
      <c r="H848" s="65"/>
      <c r="I848" s="65"/>
      <c r="J848" s="65"/>
      <c r="K848" s="65"/>
      <c r="L848" s="65"/>
      <c r="M848" s="65"/>
      <c r="N848" s="65"/>
      <c r="O848" s="65"/>
      <c r="P848" s="65"/>
      <c r="Q848" s="65"/>
      <c r="R848" s="65"/>
      <c r="S848" s="65"/>
      <c r="T848" s="65"/>
      <c r="U848" s="65"/>
      <c r="V848" s="65"/>
      <c r="W848" s="65"/>
      <c r="X848" s="65"/>
      <c r="Y848" s="65"/>
      <c r="Z848" s="65"/>
    </row>
    <row r="849" spans="1:26" ht="14.25">
      <c r="A849" s="64"/>
      <c r="B849" s="65"/>
      <c r="C849" s="65"/>
      <c r="D849" s="65"/>
      <c r="E849" s="65"/>
      <c r="F849" s="65"/>
      <c r="G849" s="65"/>
      <c r="H849" s="65"/>
      <c r="I849" s="65"/>
      <c r="J849" s="65"/>
      <c r="K849" s="65"/>
      <c r="L849" s="65"/>
      <c r="M849" s="65"/>
      <c r="N849" s="65"/>
      <c r="O849" s="65"/>
      <c r="P849" s="65"/>
      <c r="Q849" s="65"/>
      <c r="R849" s="65"/>
      <c r="S849" s="65"/>
      <c r="T849" s="65"/>
      <c r="U849" s="65"/>
      <c r="V849" s="65"/>
      <c r="W849" s="65"/>
      <c r="X849" s="65"/>
      <c r="Y849" s="65"/>
      <c r="Z849" s="65"/>
    </row>
    <row r="850" spans="1:26" ht="14.25">
      <c r="A850" s="64"/>
      <c r="B850" s="65"/>
      <c r="C850" s="65"/>
      <c r="D850" s="65"/>
      <c r="E850" s="65"/>
      <c r="F850" s="65"/>
      <c r="G850" s="65"/>
      <c r="H850" s="65"/>
      <c r="I850" s="65"/>
      <c r="J850" s="65"/>
      <c r="K850" s="65"/>
      <c r="L850" s="65"/>
      <c r="M850" s="65"/>
      <c r="N850" s="65"/>
      <c r="O850" s="65"/>
      <c r="P850" s="65"/>
      <c r="Q850" s="65"/>
      <c r="R850" s="65"/>
      <c r="S850" s="65"/>
      <c r="T850" s="65"/>
      <c r="U850" s="65"/>
      <c r="V850" s="65"/>
      <c r="W850" s="65"/>
      <c r="X850" s="65"/>
      <c r="Y850" s="65"/>
      <c r="Z850" s="65"/>
    </row>
    <row r="851" spans="1:26" ht="14.25">
      <c r="A851" s="64"/>
      <c r="B851" s="65"/>
      <c r="C851" s="65"/>
      <c r="D851" s="65"/>
      <c r="E851" s="65"/>
      <c r="F851" s="65"/>
      <c r="G851" s="65"/>
      <c r="H851" s="65"/>
      <c r="I851" s="65"/>
      <c r="J851" s="65"/>
      <c r="K851" s="65"/>
      <c r="L851" s="65"/>
      <c r="M851" s="65"/>
      <c r="N851" s="65"/>
      <c r="O851" s="65"/>
      <c r="P851" s="65"/>
      <c r="Q851" s="65"/>
      <c r="R851" s="65"/>
      <c r="S851" s="65"/>
      <c r="T851" s="65"/>
      <c r="U851" s="65"/>
      <c r="V851" s="65"/>
      <c r="W851" s="65"/>
      <c r="X851" s="65"/>
      <c r="Y851" s="65"/>
      <c r="Z851" s="65"/>
    </row>
    <row r="852" spans="1:26" ht="14.25">
      <c r="A852" s="64"/>
      <c r="B852" s="65"/>
      <c r="C852" s="65"/>
      <c r="D852" s="65"/>
      <c r="E852" s="65"/>
      <c r="F852" s="65"/>
      <c r="G852" s="65"/>
      <c r="H852" s="65"/>
      <c r="I852" s="65"/>
      <c r="J852" s="65"/>
      <c r="K852" s="65"/>
      <c r="L852" s="65"/>
      <c r="M852" s="65"/>
      <c r="N852" s="65"/>
      <c r="O852" s="65"/>
      <c r="P852" s="65"/>
      <c r="Q852" s="65"/>
      <c r="R852" s="65"/>
      <c r="S852" s="65"/>
      <c r="T852" s="65"/>
      <c r="U852" s="65"/>
      <c r="V852" s="65"/>
      <c r="W852" s="65"/>
      <c r="X852" s="65"/>
      <c r="Y852" s="65"/>
      <c r="Z852" s="65"/>
    </row>
    <row r="853" spans="1:26" ht="14.25">
      <c r="A853" s="64"/>
      <c r="B853" s="65"/>
      <c r="C853" s="65"/>
      <c r="D853" s="65"/>
      <c r="E853" s="65"/>
      <c r="F853" s="65"/>
      <c r="G853" s="65"/>
      <c r="H853" s="65"/>
      <c r="I853" s="65"/>
      <c r="J853" s="65"/>
      <c r="K853" s="65"/>
      <c r="L853" s="65"/>
      <c r="M853" s="65"/>
      <c r="N853" s="65"/>
      <c r="O853" s="65"/>
      <c r="P853" s="65"/>
      <c r="Q853" s="65"/>
      <c r="R853" s="65"/>
      <c r="S853" s="65"/>
      <c r="T853" s="65"/>
      <c r="U853" s="65"/>
      <c r="V853" s="65"/>
      <c r="W853" s="65"/>
      <c r="X853" s="65"/>
      <c r="Y853" s="65"/>
      <c r="Z853" s="65"/>
    </row>
    <row r="854" spans="1:26" ht="14.25">
      <c r="A854" s="64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  <c r="Z854" s="65"/>
    </row>
    <row r="855" spans="1:26" ht="14.25">
      <c r="A855" s="64"/>
      <c r="B855" s="65"/>
      <c r="C855" s="65"/>
      <c r="D855" s="65"/>
      <c r="E855" s="65"/>
      <c r="F855" s="65"/>
      <c r="G855" s="65"/>
      <c r="H855" s="65"/>
      <c r="I855" s="65"/>
      <c r="J855" s="65"/>
      <c r="K855" s="65"/>
      <c r="L855" s="65"/>
      <c r="M855" s="65"/>
      <c r="N855" s="65"/>
      <c r="O855" s="65"/>
      <c r="P855" s="65"/>
      <c r="Q855" s="65"/>
      <c r="R855" s="65"/>
      <c r="S855" s="65"/>
      <c r="T855" s="65"/>
      <c r="U855" s="65"/>
      <c r="V855" s="65"/>
      <c r="W855" s="65"/>
      <c r="X855" s="65"/>
      <c r="Y855" s="65"/>
      <c r="Z855" s="65"/>
    </row>
    <row r="856" spans="1:26" ht="14.25">
      <c r="A856" s="64"/>
      <c r="B856" s="65"/>
      <c r="C856" s="65"/>
      <c r="D856" s="65"/>
      <c r="E856" s="65"/>
      <c r="F856" s="65"/>
      <c r="G856" s="65"/>
      <c r="H856" s="65"/>
      <c r="I856" s="65"/>
      <c r="J856" s="65"/>
      <c r="K856" s="65"/>
      <c r="L856" s="65"/>
      <c r="M856" s="65"/>
      <c r="N856" s="65"/>
      <c r="O856" s="65"/>
      <c r="P856" s="65"/>
      <c r="Q856" s="65"/>
      <c r="R856" s="65"/>
      <c r="S856" s="65"/>
      <c r="T856" s="65"/>
      <c r="U856" s="65"/>
      <c r="V856" s="65"/>
      <c r="W856" s="65"/>
      <c r="X856" s="65"/>
      <c r="Y856" s="65"/>
      <c r="Z856" s="65"/>
    </row>
    <row r="857" spans="1:26" ht="14.25">
      <c r="A857" s="64"/>
      <c r="B857" s="65"/>
      <c r="C857" s="65"/>
      <c r="D857" s="65"/>
      <c r="E857" s="65"/>
      <c r="F857" s="65"/>
      <c r="G857" s="65"/>
      <c r="H857" s="65"/>
      <c r="I857" s="65"/>
      <c r="J857" s="65"/>
      <c r="K857" s="65"/>
      <c r="L857" s="65"/>
      <c r="M857" s="65"/>
      <c r="N857" s="65"/>
      <c r="O857" s="65"/>
      <c r="P857" s="65"/>
      <c r="Q857" s="65"/>
      <c r="R857" s="65"/>
      <c r="S857" s="65"/>
      <c r="T857" s="65"/>
      <c r="U857" s="65"/>
      <c r="V857" s="65"/>
      <c r="W857" s="65"/>
      <c r="X857" s="65"/>
      <c r="Y857" s="65"/>
      <c r="Z857" s="65"/>
    </row>
    <row r="858" spans="1:26" ht="14.25">
      <c r="A858" s="64"/>
      <c r="B858" s="65"/>
      <c r="C858" s="65"/>
      <c r="D858" s="65"/>
      <c r="E858" s="65"/>
      <c r="F858" s="65"/>
      <c r="G858" s="65"/>
      <c r="H858" s="65"/>
      <c r="I858" s="65"/>
      <c r="J858" s="65"/>
      <c r="K858" s="65"/>
      <c r="L858" s="65"/>
      <c r="M858" s="65"/>
      <c r="N858" s="65"/>
      <c r="O858" s="65"/>
      <c r="P858" s="65"/>
      <c r="Q858" s="65"/>
      <c r="R858" s="65"/>
      <c r="S858" s="65"/>
      <c r="T858" s="65"/>
      <c r="U858" s="65"/>
      <c r="V858" s="65"/>
      <c r="W858" s="65"/>
      <c r="X858" s="65"/>
      <c r="Y858" s="65"/>
      <c r="Z858" s="65"/>
    </row>
    <row r="859" spans="1:26" ht="14.25">
      <c r="A859" s="64"/>
      <c r="B859" s="65"/>
      <c r="C859" s="65"/>
      <c r="D859" s="65"/>
      <c r="E859" s="65"/>
      <c r="F859" s="65"/>
      <c r="G859" s="65"/>
      <c r="H859" s="65"/>
      <c r="I859" s="65"/>
      <c r="J859" s="65"/>
      <c r="K859" s="65"/>
      <c r="L859" s="65"/>
      <c r="M859" s="65"/>
      <c r="N859" s="65"/>
      <c r="O859" s="65"/>
      <c r="P859" s="65"/>
      <c r="Q859" s="65"/>
      <c r="R859" s="65"/>
      <c r="S859" s="65"/>
      <c r="T859" s="65"/>
      <c r="U859" s="65"/>
      <c r="V859" s="65"/>
      <c r="W859" s="65"/>
      <c r="X859" s="65"/>
      <c r="Y859" s="65"/>
      <c r="Z859" s="65"/>
    </row>
    <row r="860" spans="1:26" ht="14.25">
      <c r="A860" s="64"/>
      <c r="B860" s="65"/>
      <c r="C860" s="65"/>
      <c r="D860" s="65"/>
      <c r="E860" s="65"/>
      <c r="F860" s="65"/>
      <c r="G860" s="65"/>
      <c r="H860" s="65"/>
      <c r="I860" s="65"/>
      <c r="J860" s="65"/>
      <c r="K860" s="65"/>
      <c r="L860" s="65"/>
      <c r="M860" s="65"/>
      <c r="N860" s="65"/>
      <c r="O860" s="65"/>
      <c r="P860" s="65"/>
      <c r="Q860" s="65"/>
      <c r="R860" s="65"/>
      <c r="S860" s="65"/>
      <c r="T860" s="65"/>
      <c r="U860" s="65"/>
      <c r="V860" s="65"/>
      <c r="W860" s="65"/>
      <c r="X860" s="65"/>
      <c r="Y860" s="65"/>
      <c r="Z860" s="65"/>
    </row>
    <row r="861" spans="1:26" ht="14.25">
      <c r="A861" s="64"/>
      <c r="B861" s="65"/>
      <c r="C861" s="65"/>
      <c r="D861" s="65"/>
      <c r="E861" s="65"/>
      <c r="F861" s="65"/>
      <c r="G861" s="65"/>
      <c r="H861" s="65"/>
      <c r="I861" s="65"/>
      <c r="J861" s="65"/>
      <c r="K861" s="65"/>
      <c r="L861" s="65"/>
      <c r="M861" s="65"/>
      <c r="N861" s="65"/>
      <c r="O861" s="65"/>
      <c r="P861" s="65"/>
      <c r="Q861" s="65"/>
      <c r="R861" s="65"/>
      <c r="S861" s="65"/>
      <c r="T861" s="65"/>
      <c r="U861" s="65"/>
      <c r="V861" s="65"/>
      <c r="W861" s="65"/>
      <c r="X861" s="65"/>
      <c r="Y861" s="65"/>
      <c r="Z861" s="65"/>
    </row>
    <row r="862" spans="1:26" ht="14.25">
      <c r="A862" s="64"/>
      <c r="B862" s="65"/>
      <c r="C862" s="65"/>
      <c r="D862" s="65"/>
      <c r="E862" s="65"/>
      <c r="F862" s="65"/>
      <c r="G862" s="65"/>
      <c r="H862" s="65"/>
      <c r="I862" s="65"/>
      <c r="J862" s="65"/>
      <c r="K862" s="65"/>
      <c r="L862" s="65"/>
      <c r="M862" s="65"/>
      <c r="N862" s="65"/>
      <c r="O862" s="65"/>
      <c r="P862" s="65"/>
      <c r="Q862" s="65"/>
      <c r="R862" s="65"/>
      <c r="S862" s="65"/>
      <c r="T862" s="65"/>
      <c r="U862" s="65"/>
      <c r="V862" s="65"/>
      <c r="W862" s="65"/>
      <c r="X862" s="65"/>
      <c r="Y862" s="65"/>
      <c r="Z862" s="65"/>
    </row>
    <row r="863" spans="1:26" ht="14.25">
      <c r="A863" s="64"/>
      <c r="B863" s="65"/>
      <c r="C863" s="65"/>
      <c r="D863" s="65"/>
      <c r="E863" s="65"/>
      <c r="F863" s="65"/>
      <c r="G863" s="65"/>
      <c r="H863" s="65"/>
      <c r="I863" s="65"/>
      <c r="J863" s="65"/>
      <c r="K863" s="65"/>
      <c r="L863" s="65"/>
      <c r="M863" s="65"/>
      <c r="N863" s="65"/>
      <c r="O863" s="65"/>
      <c r="P863" s="65"/>
      <c r="Q863" s="65"/>
      <c r="R863" s="65"/>
      <c r="S863" s="65"/>
      <c r="T863" s="65"/>
      <c r="U863" s="65"/>
      <c r="V863" s="65"/>
      <c r="W863" s="65"/>
      <c r="X863" s="65"/>
      <c r="Y863" s="65"/>
      <c r="Z863" s="65"/>
    </row>
    <row r="864" spans="1:26" ht="14.25">
      <c r="A864" s="64"/>
      <c r="B864" s="65"/>
      <c r="C864" s="65"/>
      <c r="D864" s="65"/>
      <c r="E864" s="65"/>
      <c r="F864" s="65"/>
      <c r="G864" s="65"/>
      <c r="H864" s="65"/>
      <c r="I864" s="65"/>
      <c r="J864" s="65"/>
      <c r="K864" s="65"/>
      <c r="L864" s="65"/>
      <c r="M864" s="65"/>
      <c r="N864" s="65"/>
      <c r="O864" s="65"/>
      <c r="P864" s="65"/>
      <c r="Q864" s="65"/>
      <c r="R864" s="65"/>
      <c r="S864" s="65"/>
      <c r="T864" s="65"/>
      <c r="U864" s="65"/>
      <c r="V864" s="65"/>
      <c r="W864" s="65"/>
      <c r="X864" s="65"/>
      <c r="Y864" s="65"/>
      <c r="Z864" s="65"/>
    </row>
    <row r="865" spans="1:26" ht="14.25">
      <c r="A865" s="64"/>
      <c r="B865" s="65"/>
      <c r="C865" s="65"/>
      <c r="D865" s="65"/>
      <c r="E865" s="65"/>
      <c r="F865" s="65"/>
      <c r="G865" s="65"/>
      <c r="H865" s="65"/>
      <c r="I865" s="65"/>
      <c r="J865" s="65"/>
      <c r="K865" s="65"/>
      <c r="L865" s="65"/>
      <c r="M865" s="65"/>
      <c r="N865" s="65"/>
      <c r="O865" s="65"/>
      <c r="P865" s="65"/>
      <c r="Q865" s="65"/>
      <c r="R865" s="65"/>
      <c r="S865" s="65"/>
      <c r="T865" s="65"/>
      <c r="U865" s="65"/>
      <c r="V865" s="65"/>
      <c r="W865" s="65"/>
      <c r="X865" s="65"/>
      <c r="Y865" s="65"/>
      <c r="Z865" s="65"/>
    </row>
    <row r="866" spans="1:26" ht="14.25">
      <c r="A866" s="64"/>
      <c r="B866" s="65"/>
      <c r="C866" s="65"/>
      <c r="D866" s="65"/>
      <c r="E866" s="65"/>
      <c r="F866" s="65"/>
      <c r="G866" s="65"/>
      <c r="H866" s="65"/>
      <c r="I866" s="65"/>
      <c r="J866" s="65"/>
      <c r="K866" s="65"/>
      <c r="L866" s="65"/>
      <c r="M866" s="65"/>
      <c r="N866" s="65"/>
      <c r="O866" s="65"/>
      <c r="P866" s="65"/>
      <c r="Q866" s="65"/>
      <c r="R866" s="65"/>
      <c r="S866" s="65"/>
      <c r="T866" s="65"/>
      <c r="U866" s="65"/>
      <c r="V866" s="65"/>
      <c r="W866" s="65"/>
      <c r="X866" s="65"/>
      <c r="Y866" s="65"/>
      <c r="Z866" s="65"/>
    </row>
    <row r="867" spans="1:26" ht="14.25">
      <c r="A867" s="64"/>
      <c r="B867" s="65"/>
      <c r="C867" s="65"/>
      <c r="D867" s="65"/>
      <c r="E867" s="65"/>
      <c r="F867" s="65"/>
      <c r="G867" s="65"/>
      <c r="H867" s="65"/>
      <c r="I867" s="65"/>
      <c r="J867" s="65"/>
      <c r="K867" s="65"/>
      <c r="L867" s="65"/>
      <c r="M867" s="65"/>
      <c r="N867" s="65"/>
      <c r="O867" s="65"/>
      <c r="P867" s="65"/>
      <c r="Q867" s="65"/>
      <c r="R867" s="65"/>
      <c r="S867" s="65"/>
      <c r="T867" s="65"/>
      <c r="U867" s="65"/>
      <c r="V867" s="65"/>
      <c r="W867" s="65"/>
      <c r="X867" s="65"/>
      <c r="Y867" s="65"/>
      <c r="Z867" s="65"/>
    </row>
    <row r="868" spans="1:26" ht="14.25">
      <c r="A868" s="64"/>
      <c r="B868" s="65"/>
      <c r="C868" s="65"/>
      <c r="D868" s="65"/>
      <c r="E868" s="65"/>
      <c r="F868" s="65"/>
      <c r="G868" s="65"/>
      <c r="H868" s="65"/>
      <c r="I868" s="65"/>
      <c r="J868" s="65"/>
      <c r="K868" s="65"/>
      <c r="L868" s="65"/>
      <c r="M868" s="65"/>
      <c r="N868" s="65"/>
      <c r="O868" s="65"/>
      <c r="P868" s="65"/>
      <c r="Q868" s="65"/>
      <c r="R868" s="65"/>
      <c r="S868" s="65"/>
      <c r="T868" s="65"/>
      <c r="U868" s="65"/>
      <c r="V868" s="65"/>
      <c r="W868" s="65"/>
      <c r="X868" s="65"/>
      <c r="Y868" s="65"/>
      <c r="Z868" s="65"/>
    </row>
    <row r="869" spans="1:26" ht="14.25">
      <c r="A869" s="64"/>
      <c r="B869" s="65"/>
      <c r="C869" s="65"/>
      <c r="D869" s="65"/>
      <c r="E869" s="65"/>
      <c r="F869" s="65"/>
      <c r="G869" s="65"/>
      <c r="H869" s="65"/>
      <c r="I869" s="65"/>
      <c r="J869" s="65"/>
      <c r="K869" s="65"/>
      <c r="L869" s="65"/>
      <c r="M869" s="65"/>
      <c r="N869" s="65"/>
      <c r="O869" s="65"/>
      <c r="P869" s="65"/>
      <c r="Q869" s="65"/>
      <c r="R869" s="65"/>
      <c r="S869" s="65"/>
      <c r="T869" s="65"/>
      <c r="U869" s="65"/>
      <c r="V869" s="65"/>
      <c r="W869" s="65"/>
      <c r="X869" s="65"/>
      <c r="Y869" s="65"/>
      <c r="Z869" s="65"/>
    </row>
    <row r="870" spans="1:26" ht="14.25">
      <c r="A870" s="64"/>
      <c r="B870" s="65"/>
      <c r="C870" s="65"/>
      <c r="D870" s="65"/>
      <c r="E870" s="65"/>
      <c r="F870" s="65"/>
      <c r="G870" s="65"/>
      <c r="H870" s="65"/>
      <c r="I870" s="65"/>
      <c r="J870" s="65"/>
      <c r="K870" s="65"/>
      <c r="L870" s="65"/>
      <c r="M870" s="65"/>
      <c r="N870" s="65"/>
      <c r="O870" s="65"/>
      <c r="P870" s="65"/>
      <c r="Q870" s="65"/>
      <c r="R870" s="65"/>
      <c r="S870" s="65"/>
      <c r="T870" s="65"/>
      <c r="U870" s="65"/>
      <c r="V870" s="65"/>
      <c r="W870" s="65"/>
      <c r="X870" s="65"/>
      <c r="Y870" s="65"/>
      <c r="Z870" s="65"/>
    </row>
    <row r="871" spans="1:26" ht="14.25">
      <c r="A871" s="64"/>
      <c r="B871" s="65"/>
      <c r="C871" s="65"/>
      <c r="D871" s="65"/>
      <c r="E871" s="65"/>
      <c r="F871" s="65"/>
      <c r="G871" s="65"/>
      <c r="H871" s="65"/>
      <c r="I871" s="65"/>
      <c r="J871" s="65"/>
      <c r="K871" s="65"/>
      <c r="L871" s="65"/>
      <c r="M871" s="65"/>
      <c r="N871" s="65"/>
      <c r="O871" s="65"/>
      <c r="P871" s="65"/>
      <c r="Q871" s="65"/>
      <c r="R871" s="65"/>
      <c r="S871" s="65"/>
      <c r="T871" s="65"/>
      <c r="U871" s="65"/>
      <c r="V871" s="65"/>
      <c r="W871" s="65"/>
      <c r="X871" s="65"/>
      <c r="Y871" s="65"/>
      <c r="Z871" s="65"/>
    </row>
    <row r="872" spans="1:26" ht="14.25">
      <c r="A872" s="64"/>
      <c r="B872" s="65"/>
      <c r="C872" s="65"/>
      <c r="D872" s="65"/>
      <c r="E872" s="65"/>
      <c r="F872" s="65"/>
      <c r="G872" s="65"/>
      <c r="H872" s="65"/>
      <c r="I872" s="65"/>
      <c r="J872" s="65"/>
      <c r="K872" s="65"/>
      <c r="L872" s="65"/>
      <c r="M872" s="65"/>
      <c r="N872" s="65"/>
      <c r="O872" s="65"/>
      <c r="P872" s="65"/>
      <c r="Q872" s="65"/>
      <c r="R872" s="65"/>
      <c r="S872" s="65"/>
      <c r="T872" s="65"/>
      <c r="U872" s="65"/>
      <c r="V872" s="65"/>
      <c r="W872" s="65"/>
      <c r="X872" s="65"/>
      <c r="Y872" s="65"/>
      <c r="Z872" s="65"/>
    </row>
    <row r="873" spans="1:26" ht="14.25">
      <c r="A873" s="64"/>
      <c r="B873" s="65"/>
      <c r="C873" s="65"/>
      <c r="D873" s="65"/>
      <c r="E873" s="65"/>
      <c r="F873" s="65"/>
      <c r="G873" s="65"/>
      <c r="H873" s="65"/>
      <c r="I873" s="65"/>
      <c r="J873" s="65"/>
      <c r="K873" s="65"/>
      <c r="L873" s="65"/>
      <c r="M873" s="65"/>
      <c r="N873" s="65"/>
      <c r="O873" s="65"/>
      <c r="P873" s="65"/>
      <c r="Q873" s="65"/>
      <c r="R873" s="65"/>
      <c r="S873" s="65"/>
      <c r="T873" s="65"/>
      <c r="U873" s="65"/>
      <c r="V873" s="65"/>
      <c r="W873" s="65"/>
      <c r="X873" s="65"/>
      <c r="Y873" s="65"/>
      <c r="Z873" s="65"/>
    </row>
    <row r="874" spans="1:26" ht="14.25">
      <c r="A874" s="64"/>
      <c r="B874" s="65"/>
      <c r="C874" s="65"/>
      <c r="D874" s="65"/>
      <c r="E874" s="65"/>
      <c r="F874" s="65"/>
      <c r="G874" s="65"/>
      <c r="H874" s="65"/>
      <c r="I874" s="65"/>
      <c r="J874" s="65"/>
      <c r="K874" s="65"/>
      <c r="L874" s="65"/>
      <c r="M874" s="65"/>
      <c r="N874" s="65"/>
      <c r="O874" s="65"/>
      <c r="P874" s="65"/>
      <c r="Q874" s="65"/>
      <c r="R874" s="65"/>
      <c r="S874" s="65"/>
      <c r="T874" s="65"/>
      <c r="U874" s="65"/>
      <c r="V874" s="65"/>
      <c r="W874" s="65"/>
      <c r="X874" s="65"/>
      <c r="Y874" s="65"/>
      <c r="Z874" s="65"/>
    </row>
    <row r="875" spans="1:26" ht="14.25">
      <c r="A875" s="64"/>
      <c r="B875" s="65"/>
      <c r="C875" s="65"/>
      <c r="D875" s="65"/>
      <c r="E875" s="65"/>
      <c r="F875" s="65"/>
      <c r="G875" s="65"/>
      <c r="H875" s="65"/>
      <c r="I875" s="65"/>
      <c r="J875" s="65"/>
      <c r="K875" s="65"/>
      <c r="L875" s="65"/>
      <c r="M875" s="65"/>
      <c r="N875" s="65"/>
      <c r="O875" s="65"/>
      <c r="P875" s="65"/>
      <c r="Q875" s="65"/>
      <c r="R875" s="65"/>
      <c r="S875" s="65"/>
      <c r="T875" s="65"/>
      <c r="U875" s="65"/>
      <c r="V875" s="65"/>
      <c r="W875" s="65"/>
      <c r="X875" s="65"/>
      <c r="Y875" s="65"/>
      <c r="Z875" s="65"/>
    </row>
    <row r="876" spans="1:26" ht="14.25">
      <c r="A876" s="64"/>
      <c r="B876" s="65"/>
      <c r="C876" s="65"/>
      <c r="D876" s="65"/>
      <c r="E876" s="65"/>
      <c r="F876" s="65"/>
      <c r="G876" s="65"/>
      <c r="H876" s="65"/>
      <c r="I876" s="65"/>
      <c r="J876" s="65"/>
      <c r="K876" s="65"/>
      <c r="L876" s="65"/>
      <c r="M876" s="65"/>
      <c r="N876" s="65"/>
      <c r="O876" s="65"/>
      <c r="P876" s="65"/>
      <c r="Q876" s="65"/>
      <c r="R876" s="65"/>
      <c r="S876" s="65"/>
      <c r="T876" s="65"/>
      <c r="U876" s="65"/>
      <c r="V876" s="65"/>
      <c r="W876" s="65"/>
      <c r="X876" s="65"/>
      <c r="Y876" s="65"/>
      <c r="Z876" s="65"/>
    </row>
    <row r="877" spans="1:26" ht="14.25">
      <c r="A877" s="64"/>
      <c r="B877" s="65"/>
      <c r="C877" s="65"/>
      <c r="D877" s="65"/>
      <c r="E877" s="65"/>
      <c r="F877" s="65"/>
      <c r="G877" s="65"/>
      <c r="H877" s="65"/>
      <c r="I877" s="65"/>
      <c r="J877" s="65"/>
      <c r="K877" s="65"/>
      <c r="L877" s="65"/>
      <c r="M877" s="65"/>
      <c r="N877" s="65"/>
      <c r="O877" s="65"/>
      <c r="P877" s="65"/>
      <c r="Q877" s="65"/>
      <c r="R877" s="65"/>
      <c r="S877" s="65"/>
      <c r="T877" s="65"/>
      <c r="U877" s="65"/>
      <c r="V877" s="65"/>
      <c r="W877" s="65"/>
      <c r="X877" s="65"/>
      <c r="Y877" s="65"/>
      <c r="Z877" s="65"/>
    </row>
    <row r="878" spans="1:26" ht="14.25">
      <c r="A878" s="64"/>
      <c r="B878" s="65"/>
      <c r="C878" s="65"/>
      <c r="D878" s="65"/>
      <c r="E878" s="65"/>
      <c r="F878" s="65"/>
      <c r="G878" s="65"/>
      <c r="H878" s="65"/>
      <c r="I878" s="65"/>
      <c r="J878" s="65"/>
      <c r="K878" s="65"/>
      <c r="L878" s="65"/>
      <c r="M878" s="65"/>
      <c r="N878" s="65"/>
      <c r="O878" s="65"/>
      <c r="P878" s="65"/>
      <c r="Q878" s="65"/>
      <c r="R878" s="65"/>
      <c r="S878" s="65"/>
      <c r="T878" s="65"/>
      <c r="U878" s="65"/>
      <c r="V878" s="65"/>
      <c r="W878" s="65"/>
      <c r="X878" s="65"/>
      <c r="Y878" s="65"/>
      <c r="Z878" s="65"/>
    </row>
    <row r="879" spans="1:26" ht="14.25">
      <c r="A879" s="64"/>
      <c r="B879" s="65"/>
      <c r="C879" s="65"/>
      <c r="D879" s="65"/>
      <c r="E879" s="65"/>
      <c r="F879" s="65"/>
      <c r="G879" s="65"/>
      <c r="H879" s="65"/>
      <c r="I879" s="65"/>
      <c r="J879" s="65"/>
      <c r="K879" s="65"/>
      <c r="L879" s="65"/>
      <c r="M879" s="65"/>
      <c r="N879" s="65"/>
      <c r="O879" s="65"/>
      <c r="P879" s="65"/>
      <c r="Q879" s="65"/>
      <c r="R879" s="65"/>
      <c r="S879" s="65"/>
      <c r="T879" s="65"/>
      <c r="U879" s="65"/>
      <c r="V879" s="65"/>
      <c r="W879" s="65"/>
      <c r="X879" s="65"/>
      <c r="Y879" s="65"/>
      <c r="Z879" s="65"/>
    </row>
    <row r="880" spans="1:26" ht="14.25">
      <c r="A880" s="64"/>
      <c r="B880" s="65"/>
      <c r="C880" s="65"/>
      <c r="D880" s="65"/>
      <c r="E880" s="65"/>
      <c r="F880" s="65"/>
      <c r="G880" s="65"/>
      <c r="H880" s="65"/>
      <c r="I880" s="65"/>
      <c r="J880" s="65"/>
      <c r="K880" s="65"/>
      <c r="L880" s="65"/>
      <c r="M880" s="65"/>
      <c r="N880" s="65"/>
      <c r="O880" s="65"/>
      <c r="P880" s="65"/>
      <c r="Q880" s="65"/>
      <c r="R880" s="65"/>
      <c r="S880" s="65"/>
      <c r="T880" s="65"/>
      <c r="U880" s="65"/>
      <c r="V880" s="65"/>
      <c r="W880" s="65"/>
      <c r="X880" s="65"/>
      <c r="Y880" s="65"/>
      <c r="Z880" s="65"/>
    </row>
    <row r="881" spans="1:26" ht="14.25">
      <c r="A881" s="64"/>
      <c r="B881" s="65"/>
      <c r="C881" s="65"/>
      <c r="D881" s="65"/>
      <c r="E881" s="65"/>
      <c r="F881" s="65"/>
      <c r="G881" s="65"/>
      <c r="H881" s="65"/>
      <c r="I881" s="65"/>
      <c r="J881" s="65"/>
      <c r="K881" s="65"/>
      <c r="L881" s="65"/>
      <c r="M881" s="65"/>
      <c r="N881" s="65"/>
      <c r="O881" s="65"/>
      <c r="P881" s="65"/>
      <c r="Q881" s="65"/>
      <c r="R881" s="65"/>
      <c r="S881" s="65"/>
      <c r="T881" s="65"/>
      <c r="U881" s="65"/>
      <c r="V881" s="65"/>
      <c r="W881" s="65"/>
      <c r="X881" s="65"/>
      <c r="Y881" s="65"/>
      <c r="Z881" s="65"/>
    </row>
    <row r="882" spans="1:26" ht="14.25">
      <c r="A882" s="64"/>
      <c r="B882" s="65"/>
      <c r="C882" s="65"/>
      <c r="D882" s="65"/>
      <c r="E882" s="65"/>
      <c r="F882" s="65"/>
      <c r="G882" s="65"/>
      <c r="H882" s="65"/>
      <c r="I882" s="65"/>
      <c r="J882" s="65"/>
      <c r="K882" s="65"/>
      <c r="L882" s="65"/>
      <c r="M882" s="65"/>
      <c r="N882" s="65"/>
      <c r="O882" s="65"/>
      <c r="P882" s="65"/>
      <c r="Q882" s="65"/>
      <c r="R882" s="65"/>
      <c r="S882" s="65"/>
      <c r="T882" s="65"/>
      <c r="U882" s="65"/>
      <c r="V882" s="65"/>
      <c r="W882" s="65"/>
      <c r="X882" s="65"/>
      <c r="Y882" s="65"/>
      <c r="Z882" s="65"/>
    </row>
    <row r="883" spans="1:26" ht="14.25">
      <c r="A883" s="64"/>
      <c r="B883" s="65"/>
      <c r="C883" s="65"/>
      <c r="D883" s="65"/>
      <c r="E883" s="65"/>
      <c r="F883" s="65"/>
      <c r="G883" s="65"/>
      <c r="H883" s="65"/>
      <c r="I883" s="65"/>
      <c r="J883" s="65"/>
      <c r="K883" s="65"/>
      <c r="L883" s="65"/>
      <c r="M883" s="65"/>
      <c r="N883" s="65"/>
      <c r="O883" s="65"/>
      <c r="P883" s="65"/>
      <c r="Q883" s="65"/>
      <c r="R883" s="65"/>
      <c r="S883" s="65"/>
      <c r="T883" s="65"/>
      <c r="U883" s="65"/>
      <c r="V883" s="65"/>
      <c r="W883" s="65"/>
      <c r="X883" s="65"/>
      <c r="Y883" s="65"/>
      <c r="Z883" s="65"/>
    </row>
    <row r="884" spans="1:26" ht="14.25">
      <c r="A884" s="64"/>
      <c r="B884" s="65"/>
      <c r="C884" s="65"/>
      <c r="D884" s="65"/>
      <c r="E884" s="65"/>
      <c r="F884" s="65"/>
      <c r="G884" s="65"/>
      <c r="H884" s="65"/>
      <c r="I884" s="65"/>
      <c r="J884" s="65"/>
      <c r="K884" s="65"/>
      <c r="L884" s="65"/>
      <c r="M884" s="65"/>
      <c r="N884" s="65"/>
      <c r="O884" s="65"/>
      <c r="P884" s="65"/>
      <c r="Q884" s="65"/>
      <c r="R884" s="65"/>
      <c r="S884" s="65"/>
      <c r="T884" s="65"/>
      <c r="U884" s="65"/>
      <c r="V884" s="65"/>
      <c r="W884" s="65"/>
      <c r="X884" s="65"/>
      <c r="Y884" s="65"/>
      <c r="Z884" s="65"/>
    </row>
    <row r="885" spans="1:26" ht="14.25">
      <c r="A885" s="64"/>
      <c r="B885" s="65"/>
      <c r="C885" s="65"/>
      <c r="D885" s="65"/>
      <c r="E885" s="65"/>
      <c r="F885" s="65"/>
      <c r="G885" s="65"/>
      <c r="H885" s="65"/>
      <c r="I885" s="65"/>
      <c r="J885" s="65"/>
      <c r="K885" s="65"/>
      <c r="L885" s="65"/>
      <c r="M885" s="65"/>
      <c r="N885" s="65"/>
      <c r="O885" s="65"/>
      <c r="P885" s="65"/>
      <c r="Q885" s="65"/>
      <c r="R885" s="65"/>
      <c r="S885" s="65"/>
      <c r="T885" s="65"/>
      <c r="U885" s="65"/>
      <c r="V885" s="65"/>
      <c r="W885" s="65"/>
      <c r="X885" s="65"/>
      <c r="Y885" s="65"/>
      <c r="Z885" s="65"/>
    </row>
    <row r="886" spans="1:26" ht="14.25">
      <c r="A886" s="64"/>
      <c r="B886" s="65"/>
      <c r="C886" s="65"/>
      <c r="D886" s="65"/>
      <c r="E886" s="65"/>
      <c r="F886" s="65"/>
      <c r="G886" s="65"/>
      <c r="H886" s="65"/>
      <c r="I886" s="65"/>
      <c r="J886" s="65"/>
      <c r="K886" s="65"/>
      <c r="L886" s="65"/>
      <c r="M886" s="65"/>
      <c r="N886" s="65"/>
      <c r="O886" s="65"/>
      <c r="P886" s="65"/>
      <c r="Q886" s="65"/>
      <c r="R886" s="65"/>
      <c r="S886" s="65"/>
      <c r="T886" s="65"/>
      <c r="U886" s="65"/>
      <c r="V886" s="65"/>
      <c r="W886" s="65"/>
      <c r="X886" s="65"/>
      <c r="Y886" s="65"/>
      <c r="Z886" s="65"/>
    </row>
    <row r="887" spans="1:26" ht="14.25">
      <c r="A887" s="64"/>
      <c r="B887" s="65"/>
      <c r="C887" s="65"/>
      <c r="D887" s="65"/>
      <c r="E887" s="65"/>
      <c r="F887" s="65"/>
      <c r="G887" s="65"/>
      <c r="H887" s="65"/>
      <c r="I887" s="65"/>
      <c r="J887" s="65"/>
      <c r="K887" s="65"/>
      <c r="L887" s="65"/>
      <c r="M887" s="65"/>
      <c r="N887" s="65"/>
      <c r="O887" s="65"/>
      <c r="P887" s="65"/>
      <c r="Q887" s="65"/>
      <c r="R887" s="65"/>
      <c r="S887" s="65"/>
      <c r="T887" s="65"/>
      <c r="U887" s="65"/>
      <c r="V887" s="65"/>
      <c r="W887" s="65"/>
      <c r="X887" s="65"/>
      <c r="Y887" s="65"/>
      <c r="Z887" s="65"/>
    </row>
    <row r="888" spans="1:26" ht="14.25">
      <c r="A888" s="64"/>
      <c r="B888" s="65"/>
      <c r="C888" s="65"/>
      <c r="D888" s="65"/>
      <c r="E888" s="65"/>
      <c r="F888" s="65"/>
      <c r="G888" s="65"/>
      <c r="H888" s="65"/>
      <c r="I888" s="65"/>
      <c r="J888" s="65"/>
      <c r="K888" s="65"/>
      <c r="L888" s="65"/>
      <c r="M888" s="65"/>
      <c r="N888" s="65"/>
      <c r="O888" s="65"/>
      <c r="P888" s="65"/>
      <c r="Q888" s="65"/>
      <c r="R888" s="65"/>
      <c r="S888" s="65"/>
      <c r="T888" s="65"/>
      <c r="U888" s="65"/>
      <c r="V888" s="65"/>
      <c r="W888" s="65"/>
      <c r="X888" s="65"/>
      <c r="Y888" s="65"/>
      <c r="Z888" s="65"/>
    </row>
    <row r="889" spans="1:26" ht="14.25">
      <c r="A889" s="64"/>
      <c r="B889" s="65"/>
      <c r="C889" s="65"/>
      <c r="D889" s="65"/>
      <c r="E889" s="65"/>
      <c r="F889" s="65"/>
      <c r="G889" s="65"/>
      <c r="H889" s="65"/>
      <c r="I889" s="65"/>
      <c r="J889" s="65"/>
      <c r="K889" s="65"/>
      <c r="L889" s="65"/>
      <c r="M889" s="65"/>
      <c r="N889" s="65"/>
      <c r="O889" s="65"/>
      <c r="P889" s="65"/>
      <c r="Q889" s="65"/>
      <c r="R889" s="65"/>
      <c r="S889" s="65"/>
      <c r="T889" s="65"/>
      <c r="U889" s="65"/>
      <c r="V889" s="65"/>
      <c r="W889" s="65"/>
      <c r="X889" s="65"/>
      <c r="Y889" s="65"/>
      <c r="Z889" s="65"/>
    </row>
    <row r="890" spans="1:26" ht="14.25">
      <c r="A890" s="64"/>
      <c r="B890" s="65"/>
      <c r="C890" s="65"/>
      <c r="D890" s="65"/>
      <c r="E890" s="65"/>
      <c r="F890" s="65"/>
      <c r="G890" s="65"/>
      <c r="H890" s="65"/>
      <c r="I890" s="65"/>
      <c r="J890" s="65"/>
      <c r="K890" s="65"/>
      <c r="L890" s="65"/>
      <c r="M890" s="65"/>
      <c r="N890" s="65"/>
      <c r="O890" s="65"/>
      <c r="P890" s="65"/>
      <c r="Q890" s="65"/>
      <c r="R890" s="65"/>
      <c r="S890" s="65"/>
      <c r="T890" s="65"/>
      <c r="U890" s="65"/>
      <c r="V890" s="65"/>
      <c r="W890" s="65"/>
      <c r="X890" s="65"/>
      <c r="Y890" s="65"/>
      <c r="Z890" s="65"/>
    </row>
    <row r="891" spans="1:26" ht="14.25">
      <c r="A891" s="64"/>
      <c r="B891" s="65"/>
      <c r="C891" s="65"/>
      <c r="D891" s="65"/>
      <c r="E891" s="65"/>
      <c r="F891" s="65"/>
      <c r="G891" s="65"/>
      <c r="H891" s="65"/>
      <c r="I891" s="65"/>
      <c r="J891" s="65"/>
      <c r="K891" s="65"/>
      <c r="L891" s="65"/>
      <c r="M891" s="65"/>
      <c r="N891" s="65"/>
      <c r="O891" s="65"/>
      <c r="P891" s="65"/>
      <c r="Q891" s="65"/>
      <c r="R891" s="65"/>
      <c r="S891" s="65"/>
      <c r="T891" s="65"/>
      <c r="U891" s="65"/>
      <c r="V891" s="65"/>
      <c r="W891" s="65"/>
      <c r="X891" s="65"/>
      <c r="Y891" s="65"/>
      <c r="Z891" s="65"/>
    </row>
    <row r="892" spans="1:26" ht="14.25">
      <c r="A892" s="64"/>
      <c r="B892" s="65"/>
      <c r="C892" s="65"/>
      <c r="D892" s="65"/>
      <c r="E892" s="65"/>
      <c r="F892" s="65"/>
      <c r="G892" s="65"/>
      <c r="H892" s="65"/>
      <c r="I892" s="65"/>
      <c r="J892" s="65"/>
      <c r="K892" s="65"/>
      <c r="L892" s="65"/>
      <c r="M892" s="65"/>
      <c r="N892" s="65"/>
      <c r="O892" s="65"/>
      <c r="P892" s="65"/>
      <c r="Q892" s="65"/>
      <c r="R892" s="65"/>
      <c r="S892" s="65"/>
      <c r="T892" s="65"/>
      <c r="U892" s="65"/>
      <c r="V892" s="65"/>
      <c r="W892" s="65"/>
      <c r="X892" s="65"/>
      <c r="Y892" s="65"/>
      <c r="Z892" s="65"/>
    </row>
    <row r="893" spans="1:26" ht="14.25">
      <c r="A893" s="64"/>
      <c r="B893" s="65"/>
      <c r="C893" s="65"/>
      <c r="D893" s="65"/>
      <c r="E893" s="65"/>
      <c r="F893" s="65"/>
      <c r="G893" s="65"/>
      <c r="H893" s="65"/>
      <c r="I893" s="65"/>
      <c r="J893" s="65"/>
      <c r="K893" s="65"/>
      <c r="L893" s="65"/>
      <c r="M893" s="65"/>
      <c r="N893" s="65"/>
      <c r="O893" s="65"/>
      <c r="P893" s="65"/>
      <c r="Q893" s="65"/>
      <c r="R893" s="65"/>
      <c r="S893" s="65"/>
      <c r="T893" s="65"/>
      <c r="U893" s="65"/>
      <c r="V893" s="65"/>
      <c r="W893" s="65"/>
      <c r="X893" s="65"/>
      <c r="Y893" s="65"/>
      <c r="Z893" s="65"/>
    </row>
    <row r="894" spans="1:26" ht="14.25">
      <c r="A894" s="64"/>
      <c r="B894" s="65"/>
      <c r="C894" s="65"/>
      <c r="D894" s="65"/>
      <c r="E894" s="65"/>
      <c r="F894" s="65"/>
      <c r="G894" s="65"/>
      <c r="H894" s="65"/>
      <c r="I894" s="65"/>
      <c r="J894" s="65"/>
      <c r="K894" s="65"/>
      <c r="L894" s="65"/>
      <c r="M894" s="65"/>
      <c r="N894" s="65"/>
      <c r="O894" s="65"/>
      <c r="P894" s="65"/>
      <c r="Q894" s="65"/>
      <c r="R894" s="65"/>
      <c r="S894" s="65"/>
      <c r="T894" s="65"/>
      <c r="U894" s="65"/>
      <c r="V894" s="65"/>
      <c r="W894" s="65"/>
      <c r="X894" s="65"/>
      <c r="Y894" s="65"/>
      <c r="Z894" s="65"/>
    </row>
    <row r="895" spans="1:26" ht="14.25">
      <c r="A895" s="64"/>
      <c r="B895" s="65"/>
      <c r="C895" s="65"/>
      <c r="D895" s="65"/>
      <c r="E895" s="65"/>
      <c r="F895" s="65"/>
      <c r="G895" s="65"/>
      <c r="H895" s="65"/>
      <c r="I895" s="65"/>
      <c r="J895" s="65"/>
      <c r="K895" s="65"/>
      <c r="L895" s="65"/>
      <c r="M895" s="65"/>
      <c r="N895" s="65"/>
      <c r="O895" s="65"/>
      <c r="P895" s="65"/>
      <c r="Q895" s="65"/>
      <c r="R895" s="65"/>
      <c r="S895" s="65"/>
      <c r="T895" s="65"/>
      <c r="U895" s="65"/>
      <c r="V895" s="65"/>
      <c r="W895" s="65"/>
      <c r="X895" s="65"/>
      <c r="Y895" s="65"/>
      <c r="Z895" s="65"/>
    </row>
    <row r="896" spans="1:26" ht="14.25">
      <c r="A896" s="64"/>
      <c r="B896" s="65"/>
      <c r="C896" s="65"/>
      <c r="D896" s="65"/>
      <c r="E896" s="65"/>
      <c r="F896" s="65"/>
      <c r="G896" s="65"/>
      <c r="H896" s="65"/>
      <c r="I896" s="65"/>
      <c r="J896" s="65"/>
      <c r="K896" s="65"/>
      <c r="L896" s="65"/>
      <c r="M896" s="65"/>
      <c r="N896" s="65"/>
      <c r="O896" s="65"/>
      <c r="P896" s="65"/>
      <c r="Q896" s="65"/>
      <c r="R896" s="65"/>
      <c r="S896" s="65"/>
      <c r="T896" s="65"/>
      <c r="U896" s="65"/>
      <c r="V896" s="65"/>
      <c r="W896" s="65"/>
      <c r="X896" s="65"/>
      <c r="Y896" s="65"/>
      <c r="Z896" s="65"/>
    </row>
    <row r="897" spans="1:26" ht="14.25">
      <c r="A897" s="64"/>
      <c r="B897" s="65"/>
      <c r="C897" s="65"/>
      <c r="D897" s="65"/>
      <c r="E897" s="65"/>
      <c r="F897" s="65"/>
      <c r="G897" s="65"/>
      <c r="H897" s="65"/>
      <c r="I897" s="65"/>
      <c r="J897" s="65"/>
      <c r="K897" s="65"/>
      <c r="L897" s="65"/>
      <c r="M897" s="65"/>
      <c r="N897" s="65"/>
      <c r="O897" s="65"/>
      <c r="P897" s="65"/>
      <c r="Q897" s="65"/>
      <c r="R897" s="65"/>
      <c r="S897" s="65"/>
      <c r="T897" s="65"/>
      <c r="U897" s="65"/>
      <c r="V897" s="65"/>
      <c r="W897" s="65"/>
      <c r="X897" s="65"/>
      <c r="Y897" s="65"/>
      <c r="Z897" s="65"/>
    </row>
    <row r="898" spans="1:26" ht="14.25">
      <c r="A898" s="64"/>
      <c r="B898" s="65"/>
      <c r="C898" s="65"/>
      <c r="D898" s="65"/>
      <c r="E898" s="65"/>
      <c r="F898" s="65"/>
      <c r="G898" s="65"/>
      <c r="H898" s="65"/>
      <c r="I898" s="65"/>
      <c r="J898" s="65"/>
      <c r="K898" s="65"/>
      <c r="L898" s="65"/>
      <c r="M898" s="65"/>
      <c r="N898" s="65"/>
      <c r="O898" s="65"/>
      <c r="P898" s="65"/>
      <c r="Q898" s="65"/>
      <c r="R898" s="65"/>
      <c r="S898" s="65"/>
      <c r="T898" s="65"/>
      <c r="U898" s="65"/>
      <c r="V898" s="65"/>
      <c r="W898" s="65"/>
      <c r="X898" s="65"/>
      <c r="Y898" s="65"/>
      <c r="Z898" s="65"/>
    </row>
    <row r="899" spans="1:26" ht="14.25">
      <c r="A899" s="64"/>
      <c r="B899" s="65"/>
      <c r="C899" s="65"/>
      <c r="D899" s="65"/>
      <c r="E899" s="65"/>
      <c r="F899" s="65"/>
      <c r="G899" s="65"/>
      <c r="H899" s="65"/>
      <c r="I899" s="65"/>
      <c r="J899" s="65"/>
      <c r="K899" s="65"/>
      <c r="L899" s="65"/>
      <c r="M899" s="65"/>
      <c r="N899" s="65"/>
      <c r="O899" s="65"/>
      <c r="P899" s="65"/>
      <c r="Q899" s="65"/>
      <c r="R899" s="65"/>
      <c r="S899" s="65"/>
      <c r="T899" s="65"/>
      <c r="U899" s="65"/>
      <c r="V899" s="65"/>
      <c r="W899" s="65"/>
      <c r="X899" s="65"/>
      <c r="Y899" s="65"/>
      <c r="Z899" s="65"/>
    </row>
    <row r="900" spans="1:26" ht="14.25">
      <c r="A900" s="64"/>
      <c r="B900" s="65"/>
      <c r="C900" s="65"/>
      <c r="D900" s="65"/>
      <c r="E900" s="65"/>
      <c r="F900" s="65"/>
      <c r="G900" s="65"/>
      <c r="H900" s="65"/>
      <c r="I900" s="65"/>
      <c r="J900" s="65"/>
      <c r="K900" s="65"/>
      <c r="L900" s="65"/>
      <c r="M900" s="65"/>
      <c r="N900" s="65"/>
      <c r="O900" s="65"/>
      <c r="P900" s="65"/>
      <c r="Q900" s="65"/>
      <c r="R900" s="65"/>
      <c r="S900" s="65"/>
      <c r="T900" s="65"/>
      <c r="U900" s="65"/>
      <c r="V900" s="65"/>
      <c r="W900" s="65"/>
      <c r="X900" s="65"/>
      <c r="Y900" s="65"/>
      <c r="Z900" s="65"/>
    </row>
    <row r="901" spans="1:26" ht="14.25">
      <c r="A901" s="64"/>
      <c r="B901" s="65"/>
      <c r="C901" s="65"/>
      <c r="D901" s="65"/>
      <c r="E901" s="65"/>
      <c r="F901" s="65"/>
      <c r="G901" s="65"/>
      <c r="H901" s="65"/>
      <c r="I901" s="65"/>
      <c r="J901" s="65"/>
      <c r="K901" s="65"/>
      <c r="L901" s="65"/>
      <c r="M901" s="65"/>
      <c r="N901" s="65"/>
      <c r="O901" s="65"/>
      <c r="P901" s="65"/>
      <c r="Q901" s="65"/>
      <c r="R901" s="65"/>
      <c r="S901" s="65"/>
      <c r="T901" s="65"/>
      <c r="U901" s="65"/>
      <c r="V901" s="65"/>
      <c r="W901" s="65"/>
      <c r="X901" s="65"/>
      <c r="Y901" s="65"/>
      <c r="Z901" s="65"/>
    </row>
    <row r="902" spans="1:26" ht="14.25">
      <c r="A902" s="64"/>
      <c r="B902" s="65"/>
      <c r="C902" s="65"/>
      <c r="D902" s="65"/>
      <c r="E902" s="65"/>
      <c r="F902" s="65"/>
      <c r="G902" s="65"/>
      <c r="H902" s="65"/>
      <c r="I902" s="65"/>
      <c r="J902" s="65"/>
      <c r="K902" s="65"/>
      <c r="L902" s="65"/>
      <c r="M902" s="65"/>
      <c r="N902" s="65"/>
      <c r="O902" s="65"/>
      <c r="P902" s="65"/>
      <c r="Q902" s="65"/>
      <c r="R902" s="65"/>
      <c r="S902" s="65"/>
      <c r="T902" s="65"/>
      <c r="U902" s="65"/>
      <c r="V902" s="65"/>
      <c r="W902" s="65"/>
      <c r="X902" s="65"/>
      <c r="Y902" s="65"/>
      <c r="Z902" s="65"/>
    </row>
    <row r="903" spans="1:26" ht="14.25">
      <c r="A903" s="64"/>
      <c r="B903" s="65"/>
      <c r="C903" s="65"/>
      <c r="D903" s="65"/>
      <c r="E903" s="65"/>
      <c r="F903" s="65"/>
      <c r="G903" s="65"/>
      <c r="H903" s="65"/>
      <c r="I903" s="65"/>
      <c r="J903" s="65"/>
      <c r="K903" s="65"/>
      <c r="L903" s="65"/>
      <c r="M903" s="65"/>
      <c r="N903" s="65"/>
      <c r="O903" s="65"/>
      <c r="P903" s="65"/>
      <c r="Q903" s="65"/>
      <c r="R903" s="65"/>
      <c r="S903" s="65"/>
      <c r="T903" s="65"/>
      <c r="U903" s="65"/>
      <c r="V903" s="65"/>
      <c r="W903" s="65"/>
      <c r="X903" s="65"/>
      <c r="Y903" s="65"/>
      <c r="Z903" s="65"/>
    </row>
    <row r="904" spans="1:26" ht="14.25">
      <c r="A904" s="64"/>
      <c r="B904" s="65"/>
      <c r="C904" s="65"/>
      <c r="D904" s="65"/>
      <c r="E904" s="65"/>
      <c r="F904" s="65"/>
      <c r="G904" s="65"/>
      <c r="H904" s="65"/>
      <c r="I904" s="65"/>
      <c r="J904" s="65"/>
      <c r="K904" s="65"/>
      <c r="L904" s="65"/>
      <c r="M904" s="65"/>
      <c r="N904" s="65"/>
      <c r="O904" s="65"/>
      <c r="P904" s="65"/>
      <c r="Q904" s="65"/>
      <c r="R904" s="65"/>
      <c r="S904" s="65"/>
      <c r="T904" s="65"/>
      <c r="U904" s="65"/>
      <c r="V904" s="65"/>
      <c r="W904" s="65"/>
      <c r="X904" s="65"/>
      <c r="Y904" s="65"/>
      <c r="Z904" s="65"/>
    </row>
    <row r="905" spans="1:26" ht="14.25">
      <c r="A905" s="64"/>
      <c r="B905" s="65"/>
      <c r="C905" s="65"/>
      <c r="D905" s="65"/>
      <c r="E905" s="65"/>
      <c r="F905" s="65"/>
      <c r="G905" s="65"/>
      <c r="H905" s="65"/>
      <c r="I905" s="65"/>
      <c r="J905" s="65"/>
      <c r="K905" s="65"/>
      <c r="L905" s="65"/>
      <c r="M905" s="65"/>
      <c r="N905" s="65"/>
      <c r="O905" s="65"/>
      <c r="P905" s="65"/>
      <c r="Q905" s="65"/>
      <c r="R905" s="65"/>
      <c r="S905" s="65"/>
      <c r="T905" s="65"/>
      <c r="U905" s="65"/>
      <c r="V905" s="65"/>
      <c r="W905" s="65"/>
      <c r="X905" s="65"/>
      <c r="Y905" s="65"/>
      <c r="Z905" s="65"/>
    </row>
    <row r="906" spans="1:26" ht="14.25">
      <c r="A906" s="64"/>
      <c r="B906" s="65"/>
      <c r="C906" s="65"/>
      <c r="D906" s="65"/>
      <c r="E906" s="65"/>
      <c r="F906" s="65"/>
      <c r="G906" s="65"/>
      <c r="H906" s="65"/>
      <c r="I906" s="65"/>
      <c r="J906" s="65"/>
      <c r="K906" s="65"/>
      <c r="L906" s="65"/>
      <c r="M906" s="65"/>
      <c r="N906" s="65"/>
      <c r="O906" s="65"/>
      <c r="P906" s="65"/>
      <c r="Q906" s="65"/>
      <c r="R906" s="65"/>
      <c r="S906" s="65"/>
      <c r="T906" s="65"/>
      <c r="U906" s="65"/>
      <c r="V906" s="65"/>
      <c r="W906" s="65"/>
      <c r="X906" s="65"/>
      <c r="Y906" s="65"/>
      <c r="Z906" s="65"/>
    </row>
    <row r="907" spans="1:26" ht="14.25">
      <c r="A907" s="64"/>
      <c r="B907" s="65"/>
      <c r="C907" s="65"/>
      <c r="D907" s="65"/>
      <c r="E907" s="65"/>
      <c r="F907" s="65"/>
      <c r="G907" s="65"/>
      <c r="H907" s="65"/>
      <c r="I907" s="65"/>
      <c r="J907" s="65"/>
      <c r="K907" s="65"/>
      <c r="L907" s="65"/>
      <c r="M907" s="65"/>
      <c r="N907" s="65"/>
      <c r="O907" s="65"/>
      <c r="P907" s="65"/>
      <c r="Q907" s="65"/>
      <c r="R907" s="65"/>
      <c r="S907" s="65"/>
      <c r="T907" s="65"/>
      <c r="U907" s="65"/>
      <c r="V907" s="65"/>
      <c r="W907" s="65"/>
      <c r="X907" s="65"/>
      <c r="Y907" s="65"/>
      <c r="Z907" s="65"/>
    </row>
    <row r="908" spans="1:26" ht="14.25">
      <c r="A908" s="64"/>
      <c r="B908" s="65"/>
      <c r="C908" s="65"/>
      <c r="D908" s="65"/>
      <c r="E908" s="65"/>
      <c r="F908" s="65"/>
      <c r="G908" s="65"/>
      <c r="H908" s="65"/>
      <c r="I908" s="65"/>
      <c r="J908" s="65"/>
      <c r="K908" s="65"/>
      <c r="L908" s="65"/>
      <c r="M908" s="65"/>
      <c r="N908" s="65"/>
      <c r="O908" s="65"/>
      <c r="P908" s="65"/>
      <c r="Q908" s="65"/>
      <c r="R908" s="65"/>
      <c r="S908" s="65"/>
      <c r="T908" s="65"/>
      <c r="U908" s="65"/>
      <c r="V908" s="65"/>
      <c r="W908" s="65"/>
      <c r="X908" s="65"/>
      <c r="Y908" s="65"/>
      <c r="Z908" s="65"/>
    </row>
    <row r="909" spans="1:26" ht="14.25">
      <c r="A909" s="64"/>
      <c r="B909" s="65"/>
      <c r="C909" s="65"/>
      <c r="D909" s="65"/>
      <c r="E909" s="65"/>
      <c r="F909" s="65"/>
      <c r="G909" s="65"/>
      <c r="H909" s="65"/>
      <c r="I909" s="65"/>
      <c r="J909" s="65"/>
      <c r="K909" s="65"/>
      <c r="L909" s="65"/>
      <c r="M909" s="65"/>
      <c r="N909" s="65"/>
      <c r="O909" s="65"/>
      <c r="P909" s="65"/>
      <c r="Q909" s="65"/>
      <c r="R909" s="65"/>
      <c r="S909" s="65"/>
      <c r="T909" s="65"/>
      <c r="U909" s="65"/>
      <c r="V909" s="65"/>
      <c r="W909" s="65"/>
      <c r="X909" s="65"/>
      <c r="Y909" s="65"/>
      <c r="Z909" s="65"/>
    </row>
    <row r="910" spans="1:26" ht="14.25">
      <c r="A910" s="64"/>
      <c r="B910" s="65"/>
      <c r="C910" s="65"/>
      <c r="D910" s="65"/>
      <c r="E910" s="65"/>
      <c r="F910" s="65"/>
      <c r="G910" s="65"/>
      <c r="H910" s="65"/>
      <c r="I910" s="65"/>
      <c r="J910" s="65"/>
      <c r="K910" s="65"/>
      <c r="L910" s="65"/>
      <c r="M910" s="65"/>
      <c r="N910" s="65"/>
      <c r="O910" s="65"/>
      <c r="P910" s="65"/>
      <c r="Q910" s="65"/>
      <c r="R910" s="65"/>
      <c r="S910" s="65"/>
      <c r="T910" s="65"/>
      <c r="U910" s="65"/>
      <c r="V910" s="65"/>
      <c r="W910" s="65"/>
      <c r="X910" s="65"/>
      <c r="Y910" s="65"/>
      <c r="Z910" s="65"/>
    </row>
    <row r="911" spans="1:26" ht="14.25">
      <c r="A911" s="64"/>
      <c r="B911" s="65"/>
      <c r="C911" s="65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5"/>
    </row>
    <row r="912" spans="1:26" ht="14.25">
      <c r="A912" s="64"/>
      <c r="B912" s="65"/>
      <c r="C912" s="65"/>
      <c r="D912" s="65"/>
      <c r="E912" s="65"/>
      <c r="F912" s="65"/>
      <c r="G912" s="65"/>
      <c r="H912" s="65"/>
      <c r="I912" s="65"/>
      <c r="J912" s="65"/>
      <c r="K912" s="65"/>
      <c r="L912" s="65"/>
      <c r="M912" s="65"/>
      <c r="N912" s="65"/>
      <c r="O912" s="65"/>
      <c r="P912" s="65"/>
      <c r="Q912" s="65"/>
      <c r="R912" s="65"/>
      <c r="S912" s="65"/>
      <c r="T912" s="65"/>
      <c r="U912" s="65"/>
      <c r="V912" s="65"/>
      <c r="W912" s="65"/>
      <c r="X912" s="65"/>
      <c r="Y912" s="65"/>
      <c r="Z912" s="65"/>
    </row>
    <row r="913" spans="1:26" ht="14.25">
      <c r="A913" s="64"/>
      <c r="B913" s="65"/>
      <c r="C913" s="65"/>
      <c r="D913" s="65"/>
      <c r="E913" s="65"/>
      <c r="F913" s="65"/>
      <c r="G913" s="65"/>
      <c r="H913" s="65"/>
      <c r="I913" s="65"/>
      <c r="J913" s="65"/>
      <c r="K913" s="65"/>
      <c r="L913" s="65"/>
      <c r="M913" s="65"/>
      <c r="N913" s="65"/>
      <c r="O913" s="65"/>
      <c r="P913" s="65"/>
      <c r="Q913" s="65"/>
      <c r="R913" s="65"/>
      <c r="S913" s="65"/>
      <c r="T913" s="65"/>
      <c r="U913" s="65"/>
      <c r="V913" s="65"/>
      <c r="W913" s="65"/>
      <c r="X913" s="65"/>
      <c r="Y913" s="65"/>
      <c r="Z913" s="65"/>
    </row>
    <row r="914" spans="1:26" ht="14.25">
      <c r="A914" s="64"/>
      <c r="B914" s="65"/>
      <c r="C914" s="65"/>
      <c r="D914" s="65"/>
      <c r="E914" s="65"/>
      <c r="F914" s="65"/>
      <c r="G914" s="65"/>
      <c r="H914" s="65"/>
      <c r="I914" s="65"/>
      <c r="J914" s="65"/>
      <c r="K914" s="65"/>
      <c r="L914" s="65"/>
      <c r="M914" s="65"/>
      <c r="N914" s="65"/>
      <c r="O914" s="65"/>
      <c r="P914" s="65"/>
      <c r="Q914" s="65"/>
      <c r="R914" s="65"/>
      <c r="S914" s="65"/>
      <c r="T914" s="65"/>
      <c r="U914" s="65"/>
      <c r="V914" s="65"/>
      <c r="W914" s="65"/>
      <c r="X914" s="65"/>
      <c r="Y914" s="65"/>
      <c r="Z914" s="65"/>
    </row>
    <row r="915" spans="1:26" ht="14.25">
      <c r="A915" s="64"/>
      <c r="B915" s="65"/>
      <c r="C915" s="65"/>
      <c r="D915" s="65"/>
      <c r="E915" s="65"/>
      <c r="F915" s="65"/>
      <c r="G915" s="65"/>
      <c r="H915" s="65"/>
      <c r="I915" s="65"/>
      <c r="J915" s="65"/>
      <c r="K915" s="65"/>
      <c r="L915" s="65"/>
      <c r="M915" s="65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5"/>
    </row>
    <row r="916" spans="1:26" ht="14.25">
      <c r="A916" s="64"/>
      <c r="B916" s="65"/>
      <c r="C916" s="65"/>
      <c r="D916" s="65"/>
      <c r="E916" s="65"/>
      <c r="F916" s="65"/>
      <c r="G916" s="65"/>
      <c r="H916" s="65"/>
      <c r="I916" s="65"/>
      <c r="J916" s="65"/>
      <c r="K916" s="65"/>
      <c r="L916" s="65"/>
      <c r="M916" s="65"/>
      <c r="N916" s="65"/>
      <c r="O916" s="65"/>
      <c r="P916" s="65"/>
      <c r="Q916" s="65"/>
      <c r="R916" s="65"/>
      <c r="S916" s="65"/>
      <c r="T916" s="65"/>
      <c r="U916" s="65"/>
      <c r="V916" s="65"/>
      <c r="W916" s="65"/>
      <c r="X916" s="65"/>
      <c r="Y916" s="65"/>
      <c r="Z916" s="65"/>
    </row>
    <row r="917" spans="1:26" ht="14.25">
      <c r="A917" s="64"/>
      <c r="B917" s="65"/>
      <c r="C917" s="65"/>
      <c r="D917" s="65"/>
      <c r="E917" s="65"/>
      <c r="F917" s="65"/>
      <c r="G917" s="65"/>
      <c r="H917" s="65"/>
      <c r="I917" s="65"/>
      <c r="J917" s="65"/>
      <c r="K917" s="65"/>
      <c r="L917" s="65"/>
      <c r="M917" s="65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5"/>
    </row>
    <row r="918" spans="1:26" ht="14.25">
      <c r="A918" s="64"/>
      <c r="B918" s="65"/>
      <c r="C918" s="65"/>
      <c r="D918" s="65"/>
      <c r="E918" s="65"/>
      <c r="F918" s="65"/>
      <c r="G918" s="65"/>
      <c r="H918" s="65"/>
      <c r="I918" s="65"/>
      <c r="J918" s="65"/>
      <c r="K918" s="65"/>
      <c r="L918" s="65"/>
      <c r="M918" s="65"/>
      <c r="N918" s="65"/>
      <c r="O918" s="65"/>
      <c r="P918" s="65"/>
      <c r="Q918" s="65"/>
      <c r="R918" s="65"/>
      <c r="S918" s="65"/>
      <c r="T918" s="65"/>
      <c r="U918" s="65"/>
      <c r="V918" s="65"/>
      <c r="W918" s="65"/>
      <c r="X918" s="65"/>
      <c r="Y918" s="65"/>
      <c r="Z918" s="65"/>
    </row>
    <row r="919" spans="1:26" ht="14.25">
      <c r="A919" s="64"/>
      <c r="B919" s="65"/>
      <c r="C919" s="65"/>
      <c r="D919" s="65"/>
      <c r="E919" s="65"/>
      <c r="F919" s="65"/>
      <c r="G919" s="65"/>
      <c r="H919" s="65"/>
      <c r="I919" s="65"/>
      <c r="J919" s="65"/>
      <c r="K919" s="65"/>
      <c r="L919" s="65"/>
      <c r="M919" s="65"/>
      <c r="N919" s="65"/>
      <c r="O919" s="65"/>
      <c r="P919" s="65"/>
      <c r="Q919" s="65"/>
      <c r="R919" s="65"/>
      <c r="S919" s="65"/>
      <c r="T919" s="65"/>
      <c r="U919" s="65"/>
      <c r="V919" s="65"/>
      <c r="W919" s="65"/>
      <c r="X919" s="65"/>
      <c r="Y919" s="65"/>
      <c r="Z919" s="65"/>
    </row>
    <row r="920" spans="1:26" ht="14.25">
      <c r="A920" s="64"/>
      <c r="B920" s="65"/>
      <c r="C920" s="65"/>
      <c r="D920" s="65"/>
      <c r="E920" s="65"/>
      <c r="F920" s="65"/>
      <c r="G920" s="65"/>
      <c r="H920" s="65"/>
      <c r="I920" s="65"/>
      <c r="J920" s="65"/>
      <c r="K920" s="65"/>
      <c r="L920" s="65"/>
      <c r="M920" s="65"/>
      <c r="N920" s="65"/>
      <c r="O920" s="65"/>
      <c r="P920" s="65"/>
      <c r="Q920" s="65"/>
      <c r="R920" s="65"/>
      <c r="S920" s="65"/>
      <c r="T920" s="65"/>
      <c r="U920" s="65"/>
      <c r="V920" s="65"/>
      <c r="W920" s="65"/>
      <c r="X920" s="65"/>
      <c r="Y920" s="65"/>
      <c r="Z920" s="65"/>
    </row>
    <row r="921" spans="1:26" ht="14.25">
      <c r="A921" s="64"/>
      <c r="B921" s="65"/>
      <c r="C921" s="65"/>
      <c r="D921" s="65"/>
      <c r="E921" s="65"/>
      <c r="F921" s="65"/>
      <c r="G921" s="65"/>
      <c r="H921" s="65"/>
      <c r="I921" s="65"/>
      <c r="J921" s="65"/>
      <c r="K921" s="65"/>
      <c r="L921" s="65"/>
      <c r="M921" s="65"/>
      <c r="N921" s="65"/>
      <c r="O921" s="65"/>
      <c r="P921" s="65"/>
      <c r="Q921" s="65"/>
      <c r="R921" s="65"/>
      <c r="S921" s="65"/>
      <c r="T921" s="65"/>
      <c r="U921" s="65"/>
      <c r="V921" s="65"/>
      <c r="W921" s="65"/>
      <c r="X921" s="65"/>
      <c r="Y921" s="65"/>
      <c r="Z921" s="65"/>
    </row>
    <row r="922" spans="1:26" ht="14.25">
      <c r="A922" s="64"/>
      <c r="B922" s="65"/>
      <c r="C922" s="65"/>
      <c r="D922" s="65"/>
      <c r="E922" s="65"/>
      <c r="F922" s="65"/>
      <c r="G922" s="65"/>
      <c r="H922" s="65"/>
      <c r="I922" s="65"/>
      <c r="J922" s="65"/>
      <c r="K922" s="65"/>
      <c r="L922" s="65"/>
      <c r="M922" s="65"/>
      <c r="N922" s="65"/>
      <c r="O922" s="65"/>
      <c r="P922" s="65"/>
      <c r="Q922" s="65"/>
      <c r="R922" s="65"/>
      <c r="S922" s="65"/>
      <c r="T922" s="65"/>
      <c r="U922" s="65"/>
      <c r="V922" s="65"/>
      <c r="W922" s="65"/>
      <c r="X922" s="65"/>
      <c r="Y922" s="65"/>
      <c r="Z922" s="65"/>
    </row>
    <row r="923" spans="1:26" ht="14.25">
      <c r="A923" s="64"/>
      <c r="B923" s="65"/>
      <c r="C923" s="65"/>
      <c r="D923" s="65"/>
      <c r="E923" s="65"/>
      <c r="F923" s="65"/>
      <c r="G923" s="65"/>
      <c r="H923" s="65"/>
      <c r="I923" s="65"/>
      <c r="J923" s="65"/>
      <c r="K923" s="65"/>
      <c r="L923" s="65"/>
      <c r="M923" s="65"/>
      <c r="N923" s="65"/>
      <c r="O923" s="65"/>
      <c r="P923" s="65"/>
      <c r="Q923" s="65"/>
      <c r="R923" s="65"/>
      <c r="S923" s="65"/>
      <c r="T923" s="65"/>
      <c r="U923" s="65"/>
      <c r="V923" s="65"/>
      <c r="W923" s="65"/>
      <c r="X923" s="65"/>
      <c r="Y923" s="65"/>
      <c r="Z923" s="65"/>
    </row>
    <row r="924" spans="1:26" ht="14.25">
      <c r="A924" s="64"/>
      <c r="B924" s="65"/>
      <c r="C924" s="65"/>
      <c r="D924" s="65"/>
      <c r="E924" s="65"/>
      <c r="F924" s="65"/>
      <c r="G924" s="65"/>
      <c r="H924" s="65"/>
      <c r="I924" s="65"/>
      <c r="J924" s="65"/>
      <c r="K924" s="65"/>
      <c r="L924" s="65"/>
      <c r="M924" s="65"/>
      <c r="N924" s="65"/>
      <c r="O924" s="65"/>
      <c r="P924" s="65"/>
      <c r="Q924" s="65"/>
      <c r="R924" s="65"/>
      <c r="S924" s="65"/>
      <c r="T924" s="65"/>
      <c r="U924" s="65"/>
      <c r="V924" s="65"/>
      <c r="W924" s="65"/>
      <c r="X924" s="65"/>
      <c r="Y924" s="65"/>
      <c r="Z924" s="65"/>
    </row>
    <row r="925" spans="1:26" ht="14.25">
      <c r="A925" s="64"/>
      <c r="B925" s="65"/>
      <c r="C925" s="65"/>
      <c r="D925" s="65"/>
      <c r="E925" s="65"/>
      <c r="F925" s="65"/>
      <c r="G925" s="65"/>
      <c r="H925" s="65"/>
      <c r="I925" s="65"/>
      <c r="J925" s="65"/>
      <c r="K925" s="65"/>
      <c r="L925" s="65"/>
      <c r="M925" s="65"/>
      <c r="N925" s="65"/>
      <c r="O925" s="65"/>
      <c r="P925" s="65"/>
      <c r="Q925" s="65"/>
      <c r="R925" s="65"/>
      <c r="S925" s="65"/>
      <c r="T925" s="65"/>
      <c r="U925" s="65"/>
      <c r="V925" s="65"/>
      <c r="W925" s="65"/>
      <c r="X925" s="65"/>
      <c r="Y925" s="65"/>
      <c r="Z925" s="65"/>
    </row>
    <row r="926" spans="1:26" ht="14.25">
      <c r="A926" s="64"/>
      <c r="B926" s="65"/>
      <c r="C926" s="65"/>
      <c r="D926" s="65"/>
      <c r="E926" s="65"/>
      <c r="F926" s="65"/>
      <c r="G926" s="65"/>
      <c r="H926" s="65"/>
      <c r="I926" s="65"/>
      <c r="J926" s="65"/>
      <c r="K926" s="65"/>
      <c r="L926" s="65"/>
      <c r="M926" s="65"/>
      <c r="N926" s="65"/>
      <c r="O926" s="65"/>
      <c r="P926" s="65"/>
      <c r="Q926" s="65"/>
      <c r="R926" s="65"/>
      <c r="S926" s="65"/>
      <c r="T926" s="65"/>
      <c r="U926" s="65"/>
      <c r="V926" s="65"/>
      <c r="W926" s="65"/>
      <c r="X926" s="65"/>
      <c r="Y926" s="65"/>
      <c r="Z926" s="65"/>
    </row>
    <row r="927" spans="1:26" ht="14.25">
      <c r="A927" s="64"/>
      <c r="B927" s="65"/>
      <c r="C927" s="65"/>
      <c r="D927" s="65"/>
      <c r="E927" s="65"/>
      <c r="F927" s="65"/>
      <c r="G927" s="65"/>
      <c r="H927" s="65"/>
      <c r="I927" s="65"/>
      <c r="J927" s="65"/>
      <c r="K927" s="65"/>
      <c r="L927" s="65"/>
      <c r="M927" s="65"/>
      <c r="N927" s="65"/>
      <c r="O927" s="65"/>
      <c r="P927" s="65"/>
      <c r="Q927" s="65"/>
      <c r="R927" s="65"/>
      <c r="S927" s="65"/>
      <c r="T927" s="65"/>
      <c r="U927" s="65"/>
      <c r="V927" s="65"/>
      <c r="W927" s="65"/>
      <c r="X927" s="65"/>
      <c r="Y927" s="65"/>
      <c r="Z927" s="65"/>
    </row>
    <row r="928" spans="1:26" ht="14.25">
      <c r="A928" s="64"/>
      <c r="B928" s="65"/>
      <c r="C928" s="65"/>
      <c r="D928" s="65"/>
      <c r="E928" s="65"/>
      <c r="F928" s="65"/>
      <c r="G928" s="65"/>
      <c r="H928" s="65"/>
      <c r="I928" s="65"/>
      <c r="J928" s="65"/>
      <c r="K928" s="65"/>
      <c r="L928" s="65"/>
      <c r="M928" s="65"/>
      <c r="N928" s="65"/>
      <c r="O928" s="65"/>
      <c r="P928" s="65"/>
      <c r="Q928" s="65"/>
      <c r="R928" s="65"/>
      <c r="S928" s="65"/>
      <c r="T928" s="65"/>
      <c r="U928" s="65"/>
      <c r="V928" s="65"/>
      <c r="W928" s="65"/>
      <c r="X928" s="65"/>
      <c r="Y928" s="65"/>
      <c r="Z928" s="65"/>
    </row>
    <row r="929" spans="1:26" ht="14.25">
      <c r="A929" s="64"/>
      <c r="B929" s="65"/>
      <c r="C929" s="65"/>
      <c r="D929" s="65"/>
      <c r="E929" s="65"/>
      <c r="F929" s="65"/>
      <c r="G929" s="65"/>
      <c r="H929" s="65"/>
      <c r="I929" s="65"/>
      <c r="J929" s="65"/>
      <c r="K929" s="65"/>
      <c r="L929" s="65"/>
      <c r="M929" s="65"/>
      <c r="N929" s="65"/>
      <c r="O929" s="65"/>
      <c r="P929" s="65"/>
      <c r="Q929" s="65"/>
      <c r="R929" s="65"/>
      <c r="S929" s="65"/>
      <c r="T929" s="65"/>
      <c r="U929" s="65"/>
      <c r="V929" s="65"/>
      <c r="W929" s="65"/>
      <c r="X929" s="65"/>
      <c r="Y929" s="65"/>
      <c r="Z929" s="65"/>
    </row>
    <row r="930" spans="1:26" ht="14.25">
      <c r="A930" s="64"/>
      <c r="B930" s="65"/>
      <c r="C930" s="65"/>
      <c r="D930" s="65"/>
      <c r="E930" s="65"/>
      <c r="F930" s="65"/>
      <c r="G930" s="65"/>
      <c r="H930" s="65"/>
      <c r="I930" s="65"/>
      <c r="J930" s="65"/>
      <c r="K930" s="65"/>
      <c r="L930" s="65"/>
      <c r="M930" s="65"/>
      <c r="N930" s="65"/>
      <c r="O930" s="65"/>
      <c r="P930" s="65"/>
      <c r="Q930" s="65"/>
      <c r="R930" s="65"/>
      <c r="S930" s="65"/>
      <c r="T930" s="65"/>
      <c r="U930" s="65"/>
      <c r="V930" s="65"/>
      <c r="W930" s="65"/>
      <c r="X930" s="65"/>
      <c r="Y930" s="65"/>
      <c r="Z930" s="65"/>
    </row>
    <row r="931" spans="1:26" ht="14.25">
      <c r="A931" s="64"/>
      <c r="B931" s="65"/>
      <c r="C931" s="65"/>
      <c r="D931" s="65"/>
      <c r="E931" s="65"/>
      <c r="F931" s="65"/>
      <c r="G931" s="65"/>
      <c r="H931" s="65"/>
      <c r="I931" s="65"/>
      <c r="J931" s="65"/>
      <c r="K931" s="65"/>
      <c r="L931" s="65"/>
      <c r="M931" s="65"/>
      <c r="N931" s="65"/>
      <c r="O931" s="65"/>
      <c r="P931" s="65"/>
      <c r="Q931" s="65"/>
      <c r="R931" s="65"/>
      <c r="S931" s="65"/>
      <c r="T931" s="65"/>
      <c r="U931" s="65"/>
      <c r="V931" s="65"/>
      <c r="W931" s="65"/>
      <c r="X931" s="65"/>
      <c r="Y931" s="65"/>
      <c r="Z931" s="65"/>
    </row>
    <row r="932" spans="1:26" ht="14.25">
      <c r="A932" s="64"/>
      <c r="B932" s="65"/>
      <c r="C932" s="65"/>
      <c r="D932" s="65"/>
      <c r="E932" s="65"/>
      <c r="F932" s="65"/>
      <c r="G932" s="65"/>
      <c r="H932" s="65"/>
      <c r="I932" s="65"/>
      <c r="J932" s="65"/>
      <c r="K932" s="65"/>
      <c r="L932" s="65"/>
      <c r="M932" s="65"/>
      <c r="N932" s="65"/>
      <c r="O932" s="65"/>
      <c r="P932" s="65"/>
      <c r="Q932" s="65"/>
      <c r="R932" s="65"/>
      <c r="S932" s="65"/>
      <c r="T932" s="65"/>
      <c r="U932" s="65"/>
      <c r="V932" s="65"/>
      <c r="W932" s="65"/>
      <c r="X932" s="65"/>
      <c r="Y932" s="65"/>
      <c r="Z932" s="65"/>
    </row>
    <row r="933" spans="1:26" ht="14.25">
      <c r="A933" s="64"/>
      <c r="B933" s="65"/>
      <c r="C933" s="65"/>
      <c r="D933" s="65"/>
      <c r="E933" s="65"/>
      <c r="F933" s="65"/>
      <c r="G933" s="65"/>
      <c r="H933" s="65"/>
      <c r="I933" s="65"/>
      <c r="J933" s="65"/>
      <c r="K933" s="65"/>
      <c r="L933" s="65"/>
      <c r="M933" s="65"/>
      <c r="N933" s="65"/>
      <c r="O933" s="65"/>
      <c r="P933" s="65"/>
      <c r="Q933" s="65"/>
      <c r="R933" s="65"/>
      <c r="S933" s="65"/>
      <c r="T933" s="65"/>
      <c r="U933" s="65"/>
      <c r="V933" s="65"/>
      <c r="W933" s="65"/>
      <c r="X933" s="65"/>
      <c r="Y933" s="65"/>
      <c r="Z933" s="65"/>
    </row>
    <row r="934" spans="1:26" ht="14.25">
      <c r="A934" s="64"/>
      <c r="B934" s="65"/>
      <c r="C934" s="65"/>
      <c r="D934" s="65"/>
      <c r="E934" s="65"/>
      <c r="F934" s="65"/>
      <c r="G934" s="65"/>
      <c r="H934" s="65"/>
      <c r="I934" s="65"/>
      <c r="J934" s="65"/>
      <c r="K934" s="65"/>
      <c r="L934" s="65"/>
      <c r="M934" s="65"/>
      <c r="N934" s="65"/>
      <c r="O934" s="65"/>
      <c r="P934" s="65"/>
      <c r="Q934" s="65"/>
      <c r="R934" s="65"/>
      <c r="S934" s="65"/>
      <c r="T934" s="65"/>
      <c r="U934" s="65"/>
      <c r="V934" s="65"/>
      <c r="W934" s="65"/>
      <c r="X934" s="65"/>
      <c r="Y934" s="65"/>
      <c r="Z934" s="65"/>
    </row>
    <row r="935" spans="1:26" ht="14.25">
      <c r="A935" s="64"/>
      <c r="B935" s="65"/>
      <c r="C935" s="65"/>
      <c r="D935" s="65"/>
      <c r="E935" s="65"/>
      <c r="F935" s="65"/>
      <c r="G935" s="65"/>
      <c r="H935" s="65"/>
      <c r="I935" s="65"/>
      <c r="J935" s="65"/>
      <c r="K935" s="65"/>
      <c r="L935" s="65"/>
      <c r="M935" s="65"/>
      <c r="N935" s="65"/>
      <c r="O935" s="65"/>
      <c r="P935" s="65"/>
      <c r="Q935" s="65"/>
      <c r="R935" s="65"/>
      <c r="S935" s="65"/>
      <c r="T935" s="65"/>
      <c r="U935" s="65"/>
      <c r="V935" s="65"/>
      <c r="W935" s="65"/>
      <c r="X935" s="65"/>
      <c r="Y935" s="65"/>
      <c r="Z935" s="65"/>
    </row>
    <row r="936" spans="1:26" ht="14.25">
      <c r="A936" s="64"/>
      <c r="B936" s="65"/>
      <c r="C936" s="65"/>
      <c r="D936" s="65"/>
      <c r="E936" s="65"/>
      <c r="F936" s="65"/>
      <c r="G936" s="65"/>
      <c r="H936" s="65"/>
      <c r="I936" s="65"/>
      <c r="J936" s="65"/>
      <c r="K936" s="65"/>
      <c r="L936" s="65"/>
      <c r="M936" s="65"/>
      <c r="N936" s="65"/>
      <c r="O936" s="65"/>
      <c r="P936" s="65"/>
      <c r="Q936" s="65"/>
      <c r="R936" s="65"/>
      <c r="S936" s="65"/>
      <c r="T936" s="65"/>
      <c r="U936" s="65"/>
      <c r="V936" s="65"/>
      <c r="W936" s="65"/>
      <c r="X936" s="65"/>
      <c r="Y936" s="65"/>
      <c r="Z936" s="65"/>
    </row>
    <row r="937" spans="1:26" ht="14.25">
      <c r="A937" s="64"/>
      <c r="B937" s="65"/>
      <c r="C937" s="65"/>
      <c r="D937" s="65"/>
      <c r="E937" s="65"/>
      <c r="F937" s="65"/>
      <c r="G937" s="65"/>
      <c r="H937" s="65"/>
      <c r="I937" s="65"/>
      <c r="J937" s="65"/>
      <c r="K937" s="65"/>
      <c r="L937" s="65"/>
      <c r="M937" s="65"/>
      <c r="N937" s="65"/>
      <c r="O937" s="65"/>
      <c r="P937" s="65"/>
      <c r="Q937" s="65"/>
      <c r="R937" s="65"/>
      <c r="S937" s="65"/>
      <c r="T937" s="65"/>
      <c r="U937" s="65"/>
      <c r="V937" s="65"/>
      <c r="W937" s="65"/>
      <c r="X937" s="65"/>
      <c r="Y937" s="65"/>
      <c r="Z937" s="65"/>
    </row>
    <row r="938" spans="1:26" ht="14.25">
      <c r="A938" s="64"/>
      <c r="B938" s="65"/>
      <c r="C938" s="65"/>
      <c r="D938" s="65"/>
      <c r="E938" s="65"/>
      <c r="F938" s="65"/>
      <c r="G938" s="65"/>
      <c r="H938" s="65"/>
      <c r="I938" s="65"/>
      <c r="J938" s="65"/>
      <c r="K938" s="65"/>
      <c r="L938" s="65"/>
      <c r="M938" s="65"/>
      <c r="N938" s="65"/>
      <c r="O938" s="65"/>
      <c r="P938" s="65"/>
      <c r="Q938" s="65"/>
      <c r="R938" s="65"/>
      <c r="S938" s="65"/>
      <c r="T938" s="65"/>
      <c r="U938" s="65"/>
      <c r="V938" s="65"/>
      <c r="W938" s="65"/>
      <c r="X938" s="65"/>
      <c r="Y938" s="65"/>
      <c r="Z938" s="65"/>
    </row>
    <row r="939" spans="1:26" ht="14.25">
      <c r="A939" s="64"/>
      <c r="B939" s="65"/>
      <c r="C939" s="65"/>
      <c r="D939" s="65"/>
      <c r="E939" s="65"/>
      <c r="F939" s="65"/>
      <c r="G939" s="65"/>
      <c r="H939" s="65"/>
      <c r="I939" s="65"/>
      <c r="J939" s="65"/>
      <c r="K939" s="65"/>
      <c r="L939" s="65"/>
      <c r="M939" s="65"/>
      <c r="N939" s="65"/>
      <c r="O939" s="65"/>
      <c r="P939" s="65"/>
      <c r="Q939" s="65"/>
      <c r="R939" s="65"/>
      <c r="S939" s="65"/>
      <c r="T939" s="65"/>
      <c r="U939" s="65"/>
      <c r="V939" s="65"/>
      <c r="W939" s="65"/>
      <c r="X939" s="65"/>
      <c r="Y939" s="65"/>
      <c r="Z939" s="65"/>
    </row>
    <row r="940" spans="1:26" ht="14.25">
      <c r="A940" s="64"/>
      <c r="B940" s="65"/>
      <c r="C940" s="65"/>
      <c r="D940" s="65"/>
      <c r="E940" s="65"/>
      <c r="F940" s="65"/>
      <c r="G940" s="65"/>
      <c r="H940" s="65"/>
      <c r="I940" s="65"/>
      <c r="J940" s="65"/>
      <c r="K940" s="65"/>
      <c r="L940" s="65"/>
      <c r="M940" s="65"/>
      <c r="N940" s="65"/>
      <c r="O940" s="65"/>
      <c r="P940" s="65"/>
      <c r="Q940" s="65"/>
      <c r="R940" s="65"/>
      <c r="S940" s="65"/>
      <c r="T940" s="65"/>
      <c r="U940" s="65"/>
      <c r="V940" s="65"/>
      <c r="W940" s="65"/>
      <c r="X940" s="65"/>
      <c r="Y940" s="65"/>
      <c r="Z940" s="65"/>
    </row>
    <row r="941" spans="1:26" ht="14.25">
      <c r="A941" s="64"/>
      <c r="B941" s="65"/>
      <c r="C941" s="65"/>
      <c r="D941" s="65"/>
      <c r="E941" s="65"/>
      <c r="F941" s="65"/>
      <c r="G941" s="65"/>
      <c r="H941" s="65"/>
      <c r="I941" s="65"/>
      <c r="J941" s="65"/>
      <c r="K941" s="65"/>
      <c r="L941" s="65"/>
      <c r="M941" s="65"/>
      <c r="N941" s="65"/>
      <c r="O941" s="65"/>
      <c r="P941" s="65"/>
      <c r="Q941" s="65"/>
      <c r="R941" s="65"/>
      <c r="S941" s="65"/>
      <c r="T941" s="65"/>
      <c r="U941" s="65"/>
      <c r="V941" s="65"/>
      <c r="W941" s="65"/>
      <c r="X941" s="65"/>
      <c r="Y941" s="65"/>
      <c r="Z941" s="65"/>
    </row>
    <row r="942" spans="1:26" ht="14.25">
      <c r="A942" s="64"/>
      <c r="B942" s="65"/>
      <c r="C942" s="65"/>
      <c r="D942" s="65"/>
      <c r="E942" s="65"/>
      <c r="F942" s="65"/>
      <c r="G942" s="65"/>
      <c r="H942" s="65"/>
      <c r="I942" s="65"/>
      <c r="J942" s="65"/>
      <c r="K942" s="65"/>
      <c r="L942" s="65"/>
      <c r="M942" s="65"/>
      <c r="N942" s="65"/>
      <c r="O942" s="65"/>
      <c r="P942" s="65"/>
      <c r="Q942" s="65"/>
      <c r="R942" s="65"/>
      <c r="S942" s="65"/>
      <c r="T942" s="65"/>
      <c r="U942" s="65"/>
      <c r="V942" s="65"/>
      <c r="W942" s="65"/>
      <c r="X942" s="65"/>
      <c r="Y942" s="65"/>
      <c r="Z942" s="65"/>
    </row>
    <row r="943" spans="1:26" ht="14.25">
      <c r="A943" s="64"/>
      <c r="B943" s="65"/>
      <c r="C943" s="65"/>
      <c r="D943" s="65"/>
      <c r="E943" s="65"/>
      <c r="F943" s="65"/>
      <c r="G943" s="65"/>
      <c r="H943" s="65"/>
      <c r="I943" s="65"/>
      <c r="J943" s="65"/>
      <c r="K943" s="65"/>
      <c r="L943" s="65"/>
      <c r="M943" s="65"/>
      <c r="N943" s="65"/>
      <c r="O943" s="65"/>
      <c r="P943" s="65"/>
      <c r="Q943" s="65"/>
      <c r="R943" s="65"/>
      <c r="S943" s="65"/>
      <c r="T943" s="65"/>
      <c r="U943" s="65"/>
      <c r="V943" s="65"/>
      <c r="W943" s="65"/>
      <c r="X943" s="65"/>
      <c r="Y943" s="65"/>
      <c r="Z943" s="65"/>
    </row>
    <row r="944" spans="1:26" ht="14.25">
      <c r="A944" s="64"/>
      <c r="B944" s="65"/>
      <c r="C944" s="65"/>
      <c r="D944" s="65"/>
      <c r="E944" s="65"/>
      <c r="F944" s="65"/>
      <c r="G944" s="65"/>
      <c r="H944" s="65"/>
      <c r="I944" s="65"/>
      <c r="J944" s="65"/>
      <c r="K944" s="65"/>
      <c r="L944" s="65"/>
      <c r="M944" s="65"/>
      <c r="N944" s="65"/>
      <c r="O944" s="65"/>
      <c r="P944" s="65"/>
      <c r="Q944" s="65"/>
      <c r="R944" s="65"/>
      <c r="S944" s="65"/>
      <c r="T944" s="65"/>
      <c r="U944" s="65"/>
      <c r="V944" s="65"/>
      <c r="W944" s="65"/>
      <c r="X944" s="65"/>
      <c r="Y944" s="65"/>
      <c r="Z944" s="65"/>
    </row>
    <row r="945" spans="1:26" ht="14.25">
      <c r="A945" s="64"/>
      <c r="B945" s="65"/>
      <c r="C945" s="65"/>
      <c r="D945" s="65"/>
      <c r="E945" s="65"/>
      <c r="F945" s="65"/>
      <c r="G945" s="65"/>
      <c r="H945" s="65"/>
      <c r="I945" s="65"/>
      <c r="J945" s="65"/>
      <c r="K945" s="65"/>
      <c r="L945" s="65"/>
      <c r="M945" s="65"/>
      <c r="N945" s="65"/>
      <c r="O945" s="65"/>
      <c r="P945" s="65"/>
      <c r="Q945" s="65"/>
      <c r="R945" s="65"/>
      <c r="S945" s="65"/>
      <c r="T945" s="65"/>
      <c r="U945" s="65"/>
      <c r="V945" s="65"/>
      <c r="W945" s="65"/>
      <c r="X945" s="65"/>
      <c r="Y945" s="65"/>
      <c r="Z945" s="65"/>
    </row>
    <row r="946" spans="1:26" ht="14.25">
      <c r="A946" s="64"/>
      <c r="B946" s="65"/>
      <c r="C946" s="65"/>
      <c r="D946" s="65"/>
      <c r="E946" s="65"/>
      <c r="F946" s="65"/>
      <c r="G946" s="65"/>
      <c r="H946" s="65"/>
      <c r="I946" s="65"/>
      <c r="J946" s="65"/>
      <c r="K946" s="65"/>
      <c r="L946" s="65"/>
      <c r="M946" s="65"/>
      <c r="N946" s="65"/>
      <c r="O946" s="65"/>
      <c r="P946" s="65"/>
      <c r="Q946" s="65"/>
      <c r="R946" s="65"/>
      <c r="S946" s="65"/>
      <c r="T946" s="65"/>
      <c r="U946" s="65"/>
      <c r="V946" s="65"/>
      <c r="W946" s="65"/>
      <c r="X946" s="65"/>
      <c r="Y946" s="65"/>
      <c r="Z946" s="65"/>
    </row>
    <row r="947" spans="1:26" ht="14.25">
      <c r="A947" s="64"/>
      <c r="B947" s="65"/>
      <c r="C947" s="65"/>
      <c r="D947" s="65"/>
      <c r="E947" s="65"/>
      <c r="F947" s="65"/>
      <c r="G947" s="65"/>
      <c r="H947" s="65"/>
      <c r="I947" s="65"/>
      <c r="J947" s="65"/>
      <c r="K947" s="65"/>
      <c r="L947" s="65"/>
      <c r="M947" s="65"/>
      <c r="N947" s="65"/>
      <c r="O947" s="65"/>
      <c r="P947" s="65"/>
      <c r="Q947" s="65"/>
      <c r="R947" s="65"/>
      <c r="S947" s="65"/>
      <c r="T947" s="65"/>
      <c r="U947" s="65"/>
      <c r="V947" s="65"/>
      <c r="W947" s="65"/>
      <c r="X947" s="65"/>
      <c r="Y947" s="65"/>
      <c r="Z947" s="65"/>
    </row>
    <row r="948" spans="1:26" ht="14.25">
      <c r="A948" s="64"/>
      <c r="B948" s="65"/>
      <c r="C948" s="65"/>
      <c r="D948" s="65"/>
      <c r="E948" s="65"/>
      <c r="F948" s="65"/>
      <c r="G948" s="65"/>
      <c r="H948" s="65"/>
      <c r="I948" s="65"/>
      <c r="J948" s="65"/>
      <c r="K948" s="65"/>
      <c r="L948" s="65"/>
      <c r="M948" s="65"/>
      <c r="N948" s="65"/>
      <c r="O948" s="65"/>
      <c r="P948" s="65"/>
      <c r="Q948" s="65"/>
      <c r="R948" s="65"/>
      <c r="S948" s="65"/>
      <c r="T948" s="65"/>
      <c r="U948" s="65"/>
      <c r="V948" s="65"/>
      <c r="W948" s="65"/>
      <c r="X948" s="65"/>
      <c r="Y948" s="65"/>
      <c r="Z948" s="65"/>
    </row>
    <row r="949" spans="1:26" ht="14.25">
      <c r="A949" s="64"/>
      <c r="B949" s="65"/>
      <c r="C949" s="65"/>
      <c r="D949" s="65"/>
      <c r="E949" s="65"/>
      <c r="F949" s="65"/>
      <c r="G949" s="65"/>
      <c r="H949" s="65"/>
      <c r="I949" s="65"/>
      <c r="J949" s="65"/>
      <c r="K949" s="65"/>
      <c r="L949" s="65"/>
      <c r="M949" s="65"/>
      <c r="N949" s="65"/>
      <c r="O949" s="65"/>
      <c r="P949" s="65"/>
      <c r="Q949" s="65"/>
      <c r="R949" s="65"/>
      <c r="S949" s="65"/>
      <c r="T949" s="65"/>
      <c r="U949" s="65"/>
      <c r="V949" s="65"/>
      <c r="W949" s="65"/>
      <c r="X949" s="65"/>
      <c r="Y949" s="65"/>
      <c r="Z949" s="65"/>
    </row>
    <row r="950" spans="1:26" ht="14.25">
      <c r="A950" s="64"/>
      <c r="B950" s="65"/>
      <c r="C950" s="65"/>
      <c r="D950" s="65"/>
      <c r="E950" s="65"/>
      <c r="F950" s="65"/>
      <c r="G950" s="65"/>
      <c r="H950" s="65"/>
      <c r="I950" s="65"/>
      <c r="J950" s="65"/>
      <c r="K950" s="65"/>
      <c r="L950" s="65"/>
      <c r="M950" s="65"/>
      <c r="N950" s="65"/>
      <c r="O950" s="65"/>
      <c r="P950" s="65"/>
      <c r="Q950" s="65"/>
      <c r="R950" s="65"/>
      <c r="S950" s="65"/>
      <c r="T950" s="65"/>
      <c r="U950" s="65"/>
      <c r="V950" s="65"/>
      <c r="W950" s="65"/>
      <c r="X950" s="65"/>
      <c r="Y950" s="65"/>
      <c r="Z950" s="65"/>
    </row>
    <row r="951" spans="1:26" ht="14.25">
      <c r="A951" s="64"/>
      <c r="B951" s="65"/>
      <c r="C951" s="65"/>
      <c r="D951" s="65"/>
      <c r="E951" s="65"/>
      <c r="F951" s="65"/>
      <c r="G951" s="65"/>
      <c r="H951" s="65"/>
      <c r="I951" s="65"/>
      <c r="J951" s="65"/>
      <c r="K951" s="65"/>
      <c r="L951" s="65"/>
      <c r="M951" s="65"/>
      <c r="N951" s="65"/>
      <c r="O951" s="65"/>
      <c r="P951" s="65"/>
      <c r="Q951" s="65"/>
      <c r="R951" s="65"/>
      <c r="S951" s="65"/>
      <c r="T951" s="65"/>
      <c r="U951" s="65"/>
      <c r="V951" s="65"/>
      <c r="W951" s="65"/>
      <c r="X951" s="65"/>
      <c r="Y951" s="65"/>
      <c r="Z951" s="65"/>
    </row>
    <row r="952" spans="1:26" ht="14.25">
      <c r="A952" s="64"/>
      <c r="B952" s="65"/>
      <c r="C952" s="65"/>
      <c r="D952" s="65"/>
      <c r="E952" s="65"/>
      <c r="F952" s="65"/>
      <c r="G952" s="65"/>
      <c r="H952" s="65"/>
      <c r="I952" s="65"/>
      <c r="J952" s="65"/>
      <c r="K952" s="65"/>
      <c r="L952" s="65"/>
      <c r="M952" s="65"/>
      <c r="N952" s="65"/>
      <c r="O952" s="65"/>
      <c r="P952" s="65"/>
      <c r="Q952" s="65"/>
      <c r="R952" s="65"/>
      <c r="S952" s="65"/>
      <c r="T952" s="65"/>
      <c r="U952" s="65"/>
      <c r="V952" s="65"/>
      <c r="W952" s="65"/>
      <c r="X952" s="65"/>
      <c r="Y952" s="65"/>
      <c r="Z952" s="65"/>
    </row>
    <row r="953" spans="1:26" ht="14.25">
      <c r="A953" s="64"/>
      <c r="B953" s="65"/>
      <c r="C953" s="65"/>
      <c r="D953" s="65"/>
      <c r="E953" s="65"/>
      <c r="F953" s="65"/>
      <c r="G953" s="65"/>
      <c r="H953" s="65"/>
      <c r="I953" s="65"/>
      <c r="J953" s="65"/>
      <c r="K953" s="65"/>
      <c r="L953" s="65"/>
      <c r="M953" s="65"/>
      <c r="N953" s="65"/>
      <c r="O953" s="65"/>
      <c r="P953" s="65"/>
      <c r="Q953" s="65"/>
      <c r="R953" s="65"/>
      <c r="S953" s="65"/>
      <c r="T953" s="65"/>
      <c r="U953" s="65"/>
      <c r="V953" s="65"/>
      <c r="W953" s="65"/>
      <c r="X953" s="65"/>
      <c r="Y953" s="65"/>
      <c r="Z953" s="65"/>
    </row>
    <row r="954" spans="1:26" ht="14.25">
      <c r="A954" s="64"/>
      <c r="B954" s="65"/>
      <c r="C954" s="65"/>
      <c r="D954" s="65"/>
      <c r="E954" s="65"/>
      <c r="F954" s="65"/>
      <c r="G954" s="65"/>
      <c r="H954" s="65"/>
      <c r="I954" s="65"/>
      <c r="J954" s="65"/>
      <c r="K954" s="65"/>
      <c r="L954" s="65"/>
      <c r="M954" s="65"/>
      <c r="N954" s="65"/>
      <c r="O954" s="65"/>
      <c r="P954" s="65"/>
      <c r="Q954" s="65"/>
      <c r="R954" s="65"/>
      <c r="S954" s="65"/>
      <c r="T954" s="65"/>
      <c r="U954" s="65"/>
      <c r="V954" s="65"/>
      <c r="W954" s="65"/>
      <c r="X954" s="65"/>
      <c r="Y954" s="65"/>
      <c r="Z954" s="65"/>
    </row>
    <row r="955" spans="1:26" ht="14.25">
      <c r="A955" s="64"/>
      <c r="B955" s="65"/>
      <c r="C955" s="65"/>
      <c r="D955" s="65"/>
      <c r="E955" s="65"/>
      <c r="F955" s="65"/>
      <c r="G955" s="65"/>
      <c r="H955" s="65"/>
      <c r="I955" s="65"/>
      <c r="J955" s="65"/>
      <c r="K955" s="65"/>
      <c r="L955" s="65"/>
      <c r="M955" s="65"/>
      <c r="N955" s="65"/>
      <c r="O955" s="65"/>
      <c r="P955" s="65"/>
      <c r="Q955" s="65"/>
      <c r="R955" s="65"/>
      <c r="S955" s="65"/>
      <c r="T955" s="65"/>
      <c r="U955" s="65"/>
      <c r="V955" s="65"/>
      <c r="W955" s="65"/>
      <c r="X955" s="65"/>
      <c r="Y955" s="65"/>
      <c r="Z955" s="65"/>
    </row>
    <row r="956" spans="1:26" ht="14.25">
      <c r="A956" s="64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  <c r="Z956" s="65"/>
    </row>
    <row r="957" spans="1:26" ht="14.25">
      <c r="A957" s="64"/>
      <c r="B957" s="65"/>
      <c r="C957" s="65"/>
      <c r="D957" s="65"/>
      <c r="E957" s="65"/>
      <c r="F957" s="65"/>
      <c r="G957" s="65"/>
      <c r="H957" s="65"/>
      <c r="I957" s="65"/>
      <c r="J957" s="65"/>
      <c r="K957" s="65"/>
      <c r="L957" s="65"/>
      <c r="M957" s="65"/>
      <c r="N957" s="65"/>
      <c r="O957" s="65"/>
      <c r="P957" s="65"/>
      <c r="Q957" s="65"/>
      <c r="R957" s="65"/>
      <c r="S957" s="65"/>
      <c r="T957" s="65"/>
      <c r="U957" s="65"/>
      <c r="V957" s="65"/>
      <c r="W957" s="65"/>
      <c r="X957" s="65"/>
      <c r="Y957" s="65"/>
      <c r="Z957" s="65"/>
    </row>
    <row r="958" spans="1:26" ht="14.25">
      <c r="A958" s="64"/>
      <c r="B958" s="65"/>
      <c r="C958" s="65"/>
      <c r="D958" s="65"/>
      <c r="E958" s="65"/>
      <c r="F958" s="65"/>
      <c r="G958" s="65"/>
      <c r="H958" s="65"/>
      <c r="I958" s="65"/>
      <c r="J958" s="65"/>
      <c r="K958" s="65"/>
      <c r="L958" s="65"/>
      <c r="M958" s="65"/>
      <c r="N958" s="65"/>
      <c r="O958" s="65"/>
      <c r="P958" s="65"/>
      <c r="Q958" s="65"/>
      <c r="R958" s="65"/>
      <c r="S958" s="65"/>
      <c r="T958" s="65"/>
      <c r="U958" s="65"/>
      <c r="V958" s="65"/>
      <c r="W958" s="65"/>
      <c r="X958" s="65"/>
      <c r="Y958" s="65"/>
      <c r="Z958" s="65"/>
    </row>
    <row r="959" spans="1:26" ht="14.25">
      <c r="A959" s="64"/>
      <c r="B959" s="65"/>
      <c r="C959" s="65"/>
      <c r="D959" s="65"/>
      <c r="E959" s="65"/>
      <c r="F959" s="65"/>
      <c r="G959" s="65"/>
      <c r="H959" s="65"/>
      <c r="I959" s="65"/>
      <c r="J959" s="65"/>
      <c r="K959" s="65"/>
      <c r="L959" s="65"/>
      <c r="M959" s="65"/>
      <c r="N959" s="65"/>
      <c r="O959" s="65"/>
      <c r="P959" s="65"/>
      <c r="Q959" s="65"/>
      <c r="R959" s="65"/>
      <c r="S959" s="65"/>
      <c r="T959" s="65"/>
      <c r="U959" s="65"/>
      <c r="V959" s="65"/>
      <c r="W959" s="65"/>
      <c r="X959" s="65"/>
      <c r="Y959" s="65"/>
      <c r="Z959" s="65"/>
    </row>
    <row r="960" spans="1:26" ht="14.25">
      <c r="A960" s="64"/>
      <c r="B960" s="65"/>
      <c r="C960" s="65"/>
      <c r="D960" s="65"/>
      <c r="E960" s="65"/>
      <c r="F960" s="65"/>
      <c r="G960" s="65"/>
      <c r="H960" s="65"/>
      <c r="I960" s="65"/>
      <c r="J960" s="65"/>
      <c r="K960" s="65"/>
      <c r="L960" s="65"/>
      <c r="M960" s="65"/>
      <c r="N960" s="65"/>
      <c r="O960" s="65"/>
      <c r="P960" s="65"/>
      <c r="Q960" s="65"/>
      <c r="R960" s="65"/>
      <c r="S960" s="65"/>
      <c r="T960" s="65"/>
      <c r="U960" s="65"/>
      <c r="V960" s="65"/>
      <c r="W960" s="65"/>
      <c r="X960" s="65"/>
      <c r="Y960" s="65"/>
      <c r="Z960" s="65"/>
    </row>
    <row r="961" spans="1:26" ht="14.25">
      <c r="A961" s="64"/>
      <c r="B961" s="65"/>
      <c r="C961" s="65"/>
      <c r="D961" s="65"/>
      <c r="E961" s="65"/>
      <c r="F961" s="65"/>
      <c r="G961" s="65"/>
      <c r="H961" s="65"/>
      <c r="I961" s="65"/>
      <c r="J961" s="65"/>
      <c r="K961" s="65"/>
      <c r="L961" s="65"/>
      <c r="M961" s="65"/>
      <c r="N961" s="65"/>
      <c r="O961" s="65"/>
      <c r="P961" s="65"/>
      <c r="Q961" s="65"/>
      <c r="R961" s="65"/>
      <c r="S961" s="65"/>
      <c r="T961" s="65"/>
      <c r="U961" s="65"/>
      <c r="V961" s="65"/>
      <c r="W961" s="65"/>
      <c r="X961" s="65"/>
      <c r="Y961" s="65"/>
      <c r="Z961" s="65"/>
    </row>
    <row r="962" spans="1:26" ht="14.25">
      <c r="A962" s="64"/>
      <c r="B962" s="65"/>
      <c r="C962" s="65"/>
      <c r="D962" s="65"/>
      <c r="E962" s="65"/>
      <c r="F962" s="65"/>
      <c r="G962" s="65"/>
      <c r="H962" s="65"/>
      <c r="I962" s="65"/>
      <c r="J962" s="65"/>
      <c r="K962" s="65"/>
      <c r="L962" s="65"/>
      <c r="M962" s="65"/>
      <c r="N962" s="65"/>
      <c r="O962" s="65"/>
      <c r="P962" s="65"/>
      <c r="Q962" s="65"/>
      <c r="R962" s="65"/>
      <c r="S962" s="65"/>
      <c r="T962" s="65"/>
      <c r="U962" s="65"/>
      <c r="V962" s="65"/>
      <c r="W962" s="65"/>
      <c r="X962" s="65"/>
      <c r="Y962" s="65"/>
      <c r="Z962" s="65"/>
    </row>
    <row r="963" spans="1:26" ht="14.25">
      <c r="A963" s="64"/>
      <c r="B963" s="65"/>
      <c r="C963" s="65"/>
      <c r="D963" s="65"/>
      <c r="E963" s="65"/>
      <c r="F963" s="65"/>
      <c r="G963" s="65"/>
      <c r="H963" s="65"/>
      <c r="I963" s="65"/>
      <c r="J963" s="65"/>
      <c r="K963" s="65"/>
      <c r="L963" s="65"/>
      <c r="M963" s="65"/>
      <c r="N963" s="65"/>
      <c r="O963" s="65"/>
      <c r="P963" s="65"/>
      <c r="Q963" s="65"/>
      <c r="R963" s="65"/>
      <c r="S963" s="65"/>
      <c r="T963" s="65"/>
      <c r="U963" s="65"/>
      <c r="V963" s="65"/>
      <c r="W963" s="65"/>
      <c r="X963" s="65"/>
      <c r="Y963" s="65"/>
      <c r="Z963" s="65"/>
    </row>
    <row r="964" spans="1:26" ht="14.25">
      <c r="A964" s="64"/>
      <c r="B964" s="65"/>
      <c r="C964" s="65"/>
      <c r="D964" s="65"/>
      <c r="E964" s="65"/>
      <c r="F964" s="65"/>
      <c r="G964" s="65"/>
      <c r="H964" s="65"/>
      <c r="I964" s="65"/>
      <c r="J964" s="65"/>
      <c r="K964" s="65"/>
      <c r="L964" s="65"/>
      <c r="M964" s="65"/>
      <c r="N964" s="65"/>
      <c r="O964" s="65"/>
      <c r="P964" s="65"/>
      <c r="Q964" s="65"/>
      <c r="R964" s="65"/>
      <c r="S964" s="65"/>
      <c r="T964" s="65"/>
      <c r="U964" s="65"/>
      <c r="V964" s="65"/>
      <c r="W964" s="65"/>
      <c r="X964" s="65"/>
      <c r="Y964" s="65"/>
      <c r="Z964" s="65"/>
    </row>
    <row r="965" spans="1:26" ht="14.25">
      <c r="A965" s="64"/>
      <c r="B965" s="65"/>
      <c r="C965" s="65"/>
      <c r="D965" s="65"/>
      <c r="E965" s="65"/>
      <c r="F965" s="65"/>
      <c r="G965" s="65"/>
      <c r="H965" s="65"/>
      <c r="I965" s="65"/>
      <c r="J965" s="65"/>
      <c r="K965" s="65"/>
      <c r="L965" s="65"/>
      <c r="M965" s="65"/>
      <c r="N965" s="65"/>
      <c r="O965" s="65"/>
      <c r="P965" s="65"/>
      <c r="Q965" s="65"/>
      <c r="R965" s="65"/>
      <c r="S965" s="65"/>
      <c r="T965" s="65"/>
      <c r="U965" s="65"/>
      <c r="V965" s="65"/>
      <c r="W965" s="65"/>
      <c r="X965" s="65"/>
      <c r="Y965" s="65"/>
      <c r="Z965" s="65"/>
    </row>
    <row r="966" spans="1:26" ht="14.25">
      <c r="A966" s="64"/>
      <c r="B966" s="65"/>
      <c r="C966" s="65"/>
      <c r="D966" s="65"/>
      <c r="E966" s="65"/>
      <c r="F966" s="65"/>
      <c r="G966" s="65"/>
      <c r="H966" s="65"/>
      <c r="I966" s="65"/>
      <c r="J966" s="65"/>
      <c r="K966" s="65"/>
      <c r="L966" s="65"/>
      <c r="M966" s="65"/>
      <c r="N966" s="65"/>
      <c r="O966" s="65"/>
      <c r="P966" s="65"/>
      <c r="Q966" s="65"/>
      <c r="R966" s="65"/>
      <c r="S966" s="65"/>
      <c r="T966" s="65"/>
      <c r="U966" s="65"/>
      <c r="V966" s="65"/>
      <c r="W966" s="65"/>
      <c r="X966" s="65"/>
      <c r="Y966" s="65"/>
      <c r="Z966" s="65"/>
    </row>
    <row r="967" spans="1:26" ht="14.25">
      <c r="A967" s="64"/>
      <c r="B967" s="65"/>
      <c r="C967" s="65"/>
      <c r="D967" s="65"/>
      <c r="E967" s="65"/>
      <c r="F967" s="65"/>
      <c r="G967" s="65"/>
      <c r="H967" s="65"/>
      <c r="I967" s="65"/>
      <c r="J967" s="65"/>
      <c r="K967" s="65"/>
      <c r="L967" s="65"/>
      <c r="M967" s="65"/>
      <c r="N967" s="65"/>
      <c r="O967" s="65"/>
      <c r="P967" s="65"/>
      <c r="Q967" s="65"/>
      <c r="R967" s="65"/>
      <c r="S967" s="65"/>
      <c r="T967" s="65"/>
      <c r="U967" s="65"/>
      <c r="V967" s="65"/>
      <c r="W967" s="65"/>
      <c r="X967" s="65"/>
      <c r="Y967" s="65"/>
      <c r="Z967" s="65"/>
    </row>
    <row r="968" spans="1:26" ht="14.25">
      <c r="A968" s="64"/>
      <c r="B968" s="65"/>
      <c r="C968" s="65"/>
      <c r="D968" s="65"/>
      <c r="E968" s="65"/>
      <c r="F968" s="65"/>
      <c r="G968" s="65"/>
      <c r="H968" s="65"/>
      <c r="I968" s="65"/>
      <c r="J968" s="65"/>
      <c r="K968" s="65"/>
      <c r="L968" s="65"/>
      <c r="M968" s="65"/>
      <c r="N968" s="65"/>
      <c r="O968" s="65"/>
      <c r="P968" s="65"/>
      <c r="Q968" s="65"/>
      <c r="R968" s="65"/>
      <c r="S968" s="65"/>
      <c r="T968" s="65"/>
      <c r="U968" s="65"/>
      <c r="V968" s="65"/>
      <c r="W968" s="65"/>
      <c r="X968" s="65"/>
      <c r="Y968" s="65"/>
      <c r="Z968" s="65"/>
    </row>
    <row r="969" spans="1:26" ht="14.25">
      <c r="A969" s="64"/>
      <c r="B969" s="65"/>
      <c r="C969" s="65"/>
      <c r="D969" s="65"/>
      <c r="E969" s="65"/>
      <c r="F969" s="65"/>
      <c r="G969" s="65"/>
      <c r="H969" s="65"/>
      <c r="I969" s="65"/>
      <c r="J969" s="65"/>
      <c r="K969" s="65"/>
      <c r="L969" s="65"/>
      <c r="M969" s="65"/>
      <c r="N969" s="65"/>
      <c r="O969" s="65"/>
      <c r="P969" s="65"/>
      <c r="Q969" s="65"/>
      <c r="R969" s="65"/>
      <c r="S969" s="65"/>
      <c r="T969" s="65"/>
      <c r="U969" s="65"/>
      <c r="V969" s="65"/>
      <c r="W969" s="65"/>
      <c r="X969" s="65"/>
      <c r="Y969" s="65"/>
      <c r="Z969" s="65"/>
    </row>
    <row r="970" spans="1:26" ht="14.25">
      <c r="A970" s="64"/>
      <c r="B970" s="65"/>
      <c r="C970" s="65"/>
      <c r="D970" s="65"/>
      <c r="E970" s="65"/>
      <c r="F970" s="65"/>
      <c r="G970" s="65"/>
      <c r="H970" s="65"/>
      <c r="I970" s="65"/>
      <c r="J970" s="65"/>
      <c r="K970" s="65"/>
      <c r="L970" s="65"/>
      <c r="M970" s="65"/>
      <c r="N970" s="65"/>
      <c r="O970" s="65"/>
      <c r="P970" s="65"/>
      <c r="Q970" s="65"/>
      <c r="R970" s="65"/>
      <c r="S970" s="65"/>
      <c r="T970" s="65"/>
      <c r="U970" s="65"/>
      <c r="V970" s="65"/>
      <c r="W970" s="65"/>
      <c r="X970" s="65"/>
      <c r="Y970" s="65"/>
      <c r="Z970" s="65"/>
    </row>
    <row r="971" spans="1:26" ht="14.25">
      <c r="A971" s="64"/>
      <c r="B971" s="65"/>
      <c r="C971" s="65"/>
      <c r="D971" s="65"/>
      <c r="E971" s="65"/>
      <c r="F971" s="65"/>
      <c r="G971" s="65"/>
      <c r="H971" s="65"/>
      <c r="I971" s="65"/>
      <c r="J971" s="65"/>
      <c r="K971" s="65"/>
      <c r="L971" s="65"/>
      <c r="M971" s="65"/>
      <c r="N971" s="65"/>
      <c r="O971" s="65"/>
      <c r="P971" s="65"/>
      <c r="Q971" s="65"/>
      <c r="R971" s="65"/>
      <c r="S971" s="65"/>
      <c r="T971" s="65"/>
      <c r="U971" s="65"/>
      <c r="V971" s="65"/>
      <c r="W971" s="65"/>
      <c r="X971" s="65"/>
      <c r="Y971" s="65"/>
      <c r="Z971" s="65"/>
    </row>
    <row r="972" spans="1:26" ht="14.25">
      <c r="A972" s="64"/>
      <c r="B972" s="65"/>
      <c r="C972" s="65"/>
      <c r="D972" s="65"/>
      <c r="E972" s="65"/>
      <c r="F972" s="65"/>
      <c r="G972" s="65"/>
      <c r="H972" s="65"/>
      <c r="I972" s="65"/>
      <c r="J972" s="65"/>
      <c r="K972" s="65"/>
      <c r="L972" s="65"/>
      <c r="M972" s="65"/>
      <c r="N972" s="65"/>
      <c r="O972" s="65"/>
      <c r="P972" s="65"/>
      <c r="Q972" s="65"/>
      <c r="R972" s="65"/>
      <c r="S972" s="65"/>
      <c r="T972" s="65"/>
      <c r="U972" s="65"/>
      <c r="V972" s="65"/>
      <c r="W972" s="65"/>
      <c r="X972" s="65"/>
      <c r="Y972" s="65"/>
      <c r="Z972" s="65"/>
    </row>
    <row r="973" spans="1:26" ht="14.25">
      <c r="A973" s="64"/>
      <c r="B973" s="65"/>
      <c r="C973" s="65"/>
      <c r="D973" s="65"/>
      <c r="E973" s="65"/>
      <c r="F973" s="65"/>
      <c r="G973" s="65"/>
      <c r="H973" s="65"/>
      <c r="I973" s="65"/>
      <c r="J973" s="65"/>
      <c r="K973" s="65"/>
      <c r="L973" s="65"/>
      <c r="M973" s="65"/>
      <c r="N973" s="65"/>
      <c r="O973" s="65"/>
      <c r="P973" s="65"/>
      <c r="Q973" s="65"/>
      <c r="R973" s="65"/>
      <c r="S973" s="65"/>
      <c r="T973" s="65"/>
      <c r="U973" s="65"/>
      <c r="V973" s="65"/>
      <c r="W973" s="65"/>
      <c r="X973" s="65"/>
      <c r="Y973" s="65"/>
      <c r="Z973" s="65"/>
    </row>
    <row r="974" spans="1:26" ht="14.25">
      <c r="A974" s="64"/>
      <c r="B974" s="65"/>
      <c r="C974" s="65"/>
      <c r="D974" s="65"/>
      <c r="E974" s="65"/>
      <c r="F974" s="65"/>
      <c r="G974" s="65"/>
      <c r="H974" s="65"/>
      <c r="I974" s="65"/>
      <c r="J974" s="65"/>
      <c r="K974" s="65"/>
      <c r="L974" s="65"/>
      <c r="M974" s="65"/>
      <c r="N974" s="65"/>
      <c r="O974" s="65"/>
      <c r="P974" s="65"/>
      <c r="Q974" s="65"/>
      <c r="R974" s="65"/>
      <c r="S974" s="65"/>
      <c r="T974" s="65"/>
      <c r="U974" s="65"/>
      <c r="V974" s="65"/>
      <c r="W974" s="65"/>
      <c r="X974" s="65"/>
      <c r="Y974" s="65"/>
      <c r="Z974" s="65"/>
    </row>
    <row r="975" spans="1:26" ht="14.25">
      <c r="A975" s="64"/>
      <c r="B975" s="65"/>
      <c r="C975" s="65"/>
      <c r="D975" s="65"/>
      <c r="E975" s="65"/>
      <c r="F975" s="65"/>
      <c r="G975" s="65"/>
      <c r="H975" s="65"/>
      <c r="I975" s="65"/>
      <c r="J975" s="65"/>
      <c r="K975" s="65"/>
      <c r="L975" s="65"/>
      <c r="M975" s="65"/>
      <c r="N975" s="65"/>
      <c r="O975" s="65"/>
      <c r="P975" s="65"/>
      <c r="Q975" s="65"/>
      <c r="R975" s="65"/>
      <c r="S975" s="65"/>
      <c r="T975" s="65"/>
      <c r="U975" s="65"/>
      <c r="V975" s="65"/>
      <c r="W975" s="65"/>
      <c r="X975" s="65"/>
      <c r="Y975" s="65"/>
      <c r="Z975" s="65"/>
    </row>
    <row r="976" spans="1:26" ht="14.25">
      <c r="A976" s="64"/>
      <c r="B976" s="65"/>
      <c r="C976" s="65"/>
      <c r="D976" s="65"/>
      <c r="E976" s="65"/>
      <c r="F976" s="65"/>
      <c r="G976" s="65"/>
      <c r="H976" s="65"/>
      <c r="I976" s="65"/>
      <c r="J976" s="65"/>
      <c r="K976" s="65"/>
      <c r="L976" s="65"/>
      <c r="M976" s="65"/>
      <c r="N976" s="65"/>
      <c r="O976" s="65"/>
      <c r="P976" s="65"/>
      <c r="Q976" s="65"/>
      <c r="R976" s="65"/>
      <c r="S976" s="65"/>
      <c r="T976" s="65"/>
      <c r="U976" s="65"/>
      <c r="V976" s="65"/>
      <c r="W976" s="65"/>
      <c r="X976" s="65"/>
      <c r="Y976" s="65"/>
      <c r="Z976" s="65"/>
    </row>
    <row r="977" spans="1:26" ht="14.25">
      <c r="A977" s="64"/>
      <c r="B977" s="65"/>
      <c r="C977" s="65"/>
      <c r="D977" s="65"/>
      <c r="E977" s="65"/>
      <c r="F977" s="65"/>
      <c r="G977" s="65"/>
      <c r="H977" s="65"/>
      <c r="I977" s="65"/>
      <c r="J977" s="65"/>
      <c r="K977" s="65"/>
      <c r="L977" s="65"/>
      <c r="M977" s="65"/>
      <c r="N977" s="65"/>
      <c r="O977" s="65"/>
      <c r="P977" s="65"/>
      <c r="Q977" s="65"/>
      <c r="R977" s="65"/>
      <c r="S977" s="65"/>
      <c r="T977" s="65"/>
      <c r="U977" s="65"/>
      <c r="V977" s="65"/>
      <c r="W977" s="65"/>
      <c r="X977" s="65"/>
      <c r="Y977" s="65"/>
      <c r="Z977" s="65"/>
    </row>
    <row r="978" spans="1:26" ht="14.25">
      <c r="A978" s="64"/>
      <c r="B978" s="65"/>
      <c r="C978" s="65"/>
      <c r="D978" s="65"/>
      <c r="E978" s="65"/>
      <c r="F978" s="65"/>
      <c r="G978" s="65"/>
      <c r="H978" s="65"/>
      <c r="I978" s="65"/>
      <c r="J978" s="65"/>
      <c r="K978" s="65"/>
      <c r="L978" s="65"/>
      <c r="M978" s="65"/>
      <c r="N978" s="65"/>
      <c r="O978" s="65"/>
      <c r="P978" s="65"/>
      <c r="Q978" s="65"/>
      <c r="R978" s="65"/>
      <c r="S978" s="65"/>
      <c r="T978" s="65"/>
      <c r="U978" s="65"/>
      <c r="V978" s="65"/>
      <c r="W978" s="65"/>
      <c r="X978" s="65"/>
      <c r="Y978" s="65"/>
      <c r="Z978" s="65"/>
    </row>
    <row r="979" spans="1:26" ht="14.25">
      <c r="A979" s="64"/>
      <c r="B979" s="65"/>
      <c r="C979" s="65"/>
      <c r="D979" s="65"/>
      <c r="E979" s="65"/>
      <c r="F979" s="65"/>
      <c r="G979" s="65"/>
      <c r="H979" s="65"/>
      <c r="I979" s="65"/>
      <c r="J979" s="65"/>
      <c r="K979" s="65"/>
      <c r="L979" s="65"/>
      <c r="M979" s="65"/>
      <c r="N979" s="65"/>
      <c r="O979" s="65"/>
      <c r="P979" s="65"/>
      <c r="Q979" s="65"/>
      <c r="R979" s="65"/>
      <c r="S979" s="65"/>
      <c r="T979" s="65"/>
      <c r="U979" s="65"/>
      <c r="V979" s="65"/>
      <c r="W979" s="65"/>
      <c r="X979" s="65"/>
      <c r="Y979" s="65"/>
      <c r="Z979" s="65"/>
    </row>
    <row r="980" spans="1:26" ht="14.25">
      <c r="A980" s="64"/>
      <c r="B980" s="65"/>
      <c r="C980" s="65"/>
      <c r="D980" s="65"/>
      <c r="E980" s="65"/>
      <c r="F980" s="65"/>
      <c r="G980" s="65"/>
      <c r="H980" s="65"/>
      <c r="I980" s="65"/>
      <c r="J980" s="65"/>
      <c r="K980" s="65"/>
      <c r="L980" s="65"/>
      <c r="M980" s="65"/>
      <c r="N980" s="65"/>
      <c r="O980" s="65"/>
      <c r="P980" s="65"/>
      <c r="Q980" s="65"/>
      <c r="R980" s="65"/>
      <c r="S980" s="65"/>
      <c r="T980" s="65"/>
      <c r="U980" s="65"/>
      <c r="V980" s="65"/>
      <c r="W980" s="65"/>
      <c r="X980" s="65"/>
      <c r="Y980" s="65"/>
      <c r="Z980" s="65"/>
    </row>
    <row r="981" spans="1:26" ht="14.25">
      <c r="A981" s="64"/>
      <c r="B981" s="65"/>
      <c r="C981" s="65"/>
      <c r="D981" s="65"/>
      <c r="E981" s="65"/>
      <c r="F981" s="65"/>
      <c r="G981" s="65"/>
      <c r="H981" s="65"/>
      <c r="I981" s="65"/>
      <c r="J981" s="65"/>
      <c r="K981" s="65"/>
      <c r="L981" s="65"/>
      <c r="M981" s="65"/>
      <c r="N981" s="65"/>
      <c r="O981" s="65"/>
      <c r="P981" s="65"/>
      <c r="Q981" s="65"/>
      <c r="R981" s="65"/>
      <c r="S981" s="65"/>
      <c r="T981" s="65"/>
      <c r="U981" s="65"/>
      <c r="V981" s="65"/>
      <c r="W981" s="65"/>
      <c r="X981" s="65"/>
      <c r="Y981" s="65"/>
      <c r="Z981" s="65"/>
    </row>
    <row r="982" spans="1:26" ht="14.25">
      <c r="A982" s="64"/>
      <c r="B982" s="65"/>
      <c r="C982" s="65"/>
      <c r="D982" s="65"/>
      <c r="E982" s="65"/>
      <c r="F982" s="65"/>
      <c r="G982" s="65"/>
      <c r="H982" s="65"/>
      <c r="I982" s="65"/>
      <c r="J982" s="65"/>
      <c r="K982" s="65"/>
      <c r="L982" s="65"/>
      <c r="M982" s="65"/>
      <c r="N982" s="65"/>
      <c r="O982" s="65"/>
      <c r="P982" s="65"/>
      <c r="Q982" s="65"/>
      <c r="R982" s="65"/>
      <c r="S982" s="65"/>
      <c r="T982" s="65"/>
      <c r="U982" s="65"/>
      <c r="V982" s="65"/>
      <c r="W982" s="65"/>
      <c r="X982" s="65"/>
      <c r="Y982" s="65"/>
      <c r="Z982" s="65"/>
    </row>
    <row r="983" spans="1:26" ht="14.25">
      <c r="A983" s="64"/>
      <c r="B983" s="65"/>
      <c r="C983" s="65"/>
      <c r="D983" s="65"/>
      <c r="E983" s="65"/>
      <c r="F983" s="65"/>
      <c r="G983" s="65"/>
      <c r="H983" s="65"/>
      <c r="I983" s="65"/>
      <c r="J983" s="65"/>
      <c r="K983" s="65"/>
      <c r="L983" s="65"/>
      <c r="M983" s="65"/>
      <c r="N983" s="65"/>
      <c r="O983" s="65"/>
      <c r="P983" s="65"/>
      <c r="Q983" s="65"/>
      <c r="R983" s="65"/>
      <c r="S983" s="65"/>
      <c r="T983" s="65"/>
      <c r="U983" s="65"/>
      <c r="V983" s="65"/>
      <c r="W983" s="65"/>
      <c r="X983" s="65"/>
      <c r="Y983" s="65"/>
      <c r="Z983" s="65"/>
    </row>
    <row r="984" spans="1:26" ht="14.25">
      <c r="A984" s="64"/>
      <c r="B984" s="65"/>
      <c r="C984" s="65"/>
      <c r="D984" s="65"/>
      <c r="E984" s="65"/>
      <c r="F984" s="65"/>
      <c r="G984" s="65"/>
      <c r="H984" s="65"/>
      <c r="I984" s="65"/>
      <c r="J984" s="65"/>
      <c r="K984" s="65"/>
      <c r="L984" s="65"/>
      <c r="M984" s="65"/>
      <c r="N984" s="65"/>
      <c r="O984" s="65"/>
      <c r="P984" s="65"/>
      <c r="Q984" s="65"/>
      <c r="R984" s="65"/>
      <c r="S984" s="65"/>
      <c r="T984" s="65"/>
      <c r="U984" s="65"/>
      <c r="V984" s="65"/>
      <c r="W984" s="65"/>
      <c r="X984" s="65"/>
      <c r="Y984" s="65"/>
      <c r="Z984" s="65"/>
    </row>
    <row r="985" spans="1:26" ht="14.25">
      <c r="A985" s="64"/>
      <c r="B985" s="65"/>
      <c r="C985" s="65"/>
      <c r="D985" s="65"/>
      <c r="E985" s="65"/>
      <c r="F985" s="65"/>
      <c r="G985" s="65"/>
      <c r="H985" s="65"/>
      <c r="I985" s="65"/>
      <c r="J985" s="65"/>
      <c r="K985" s="65"/>
      <c r="L985" s="65"/>
      <c r="M985" s="65"/>
      <c r="N985" s="65"/>
      <c r="O985" s="65"/>
      <c r="P985" s="65"/>
      <c r="Q985" s="65"/>
      <c r="R985" s="65"/>
      <c r="S985" s="65"/>
      <c r="T985" s="65"/>
      <c r="U985" s="65"/>
      <c r="V985" s="65"/>
      <c r="W985" s="65"/>
      <c r="X985" s="65"/>
      <c r="Y985" s="65"/>
      <c r="Z985" s="65"/>
    </row>
    <row r="986" spans="1:26" ht="14.25">
      <c r="A986" s="64"/>
      <c r="B986" s="65"/>
      <c r="C986" s="65"/>
      <c r="D986" s="65"/>
      <c r="E986" s="65"/>
      <c r="F986" s="65"/>
      <c r="G986" s="65"/>
      <c r="H986" s="65"/>
      <c r="I986" s="65"/>
      <c r="J986" s="65"/>
      <c r="K986" s="65"/>
      <c r="L986" s="65"/>
      <c r="M986" s="65"/>
      <c r="N986" s="65"/>
      <c r="O986" s="65"/>
      <c r="P986" s="65"/>
      <c r="Q986" s="65"/>
      <c r="R986" s="65"/>
      <c r="S986" s="65"/>
      <c r="T986" s="65"/>
      <c r="U986" s="65"/>
      <c r="V986" s="65"/>
      <c r="W986" s="65"/>
      <c r="X986" s="65"/>
      <c r="Y986" s="65"/>
      <c r="Z986" s="65"/>
    </row>
    <row r="987" spans="1:26" ht="14.25">
      <c r="A987" s="64"/>
      <c r="B987" s="65"/>
      <c r="C987" s="65"/>
      <c r="D987" s="65"/>
      <c r="E987" s="65"/>
      <c r="F987" s="65"/>
      <c r="G987" s="65"/>
      <c r="H987" s="65"/>
      <c r="I987" s="65"/>
      <c r="J987" s="65"/>
      <c r="K987" s="65"/>
      <c r="L987" s="65"/>
      <c r="M987" s="65"/>
      <c r="N987" s="65"/>
      <c r="O987" s="65"/>
      <c r="P987" s="65"/>
      <c r="Q987" s="65"/>
      <c r="R987" s="65"/>
      <c r="S987" s="65"/>
      <c r="T987" s="65"/>
      <c r="U987" s="65"/>
      <c r="V987" s="65"/>
      <c r="W987" s="65"/>
      <c r="X987" s="65"/>
      <c r="Y987" s="65"/>
      <c r="Z987" s="65"/>
    </row>
    <row r="988" spans="1:26" ht="14.25">
      <c r="A988" s="64"/>
      <c r="B988" s="65"/>
      <c r="C988" s="65"/>
      <c r="D988" s="65"/>
      <c r="E988" s="65"/>
      <c r="F988" s="65"/>
      <c r="G988" s="65"/>
      <c r="H988" s="65"/>
      <c r="I988" s="65"/>
      <c r="J988" s="65"/>
      <c r="K988" s="65"/>
      <c r="L988" s="65"/>
      <c r="M988" s="65"/>
      <c r="N988" s="65"/>
      <c r="O988" s="65"/>
      <c r="P988" s="65"/>
      <c r="Q988" s="65"/>
      <c r="R988" s="65"/>
      <c r="S988" s="65"/>
      <c r="T988" s="65"/>
      <c r="U988" s="65"/>
      <c r="V988" s="65"/>
      <c r="W988" s="65"/>
      <c r="X988" s="65"/>
      <c r="Y988" s="65"/>
      <c r="Z988" s="65"/>
    </row>
    <row r="989" spans="1:26" ht="14.25">
      <c r="A989" s="64"/>
      <c r="B989" s="65"/>
      <c r="C989" s="65"/>
      <c r="D989" s="65"/>
      <c r="E989" s="65"/>
      <c r="F989" s="65"/>
      <c r="G989" s="65"/>
      <c r="H989" s="65"/>
      <c r="I989" s="65"/>
      <c r="J989" s="65"/>
      <c r="K989" s="65"/>
      <c r="L989" s="65"/>
      <c r="M989" s="65"/>
      <c r="N989" s="65"/>
      <c r="O989" s="65"/>
      <c r="P989" s="65"/>
      <c r="Q989" s="65"/>
      <c r="R989" s="65"/>
      <c r="S989" s="65"/>
      <c r="T989" s="65"/>
      <c r="U989" s="65"/>
      <c r="V989" s="65"/>
      <c r="W989" s="65"/>
      <c r="X989" s="65"/>
      <c r="Y989" s="65"/>
      <c r="Z989" s="65"/>
    </row>
    <row r="990" spans="1:26" ht="14.25">
      <c r="A990" s="64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  <c r="Z990" s="65"/>
    </row>
  </sheetData>
  <mergeCells count="3">
    <mergeCell ref="A1:J1"/>
    <mergeCell ref="A2:J2"/>
    <mergeCell ref="A3:J3"/>
  </mergeCells>
  <pageMargins left="0.31458333333333299" right="0.35416666666666702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00"/>
  <sheetViews>
    <sheetView topLeftCell="O1" workbookViewId="0">
      <selection activeCell="AF7" sqref="AF7"/>
    </sheetView>
  </sheetViews>
  <sheetFormatPr defaultColWidth="14.42578125" defaultRowHeight="12.75"/>
  <cols>
    <col min="1" max="1" width="8.42578125" customWidth="1"/>
    <col min="2" max="2" width="18.140625" customWidth="1"/>
    <col min="3" max="3" width="8.42578125" customWidth="1"/>
    <col min="4" max="4" width="4.42578125" customWidth="1"/>
    <col min="5" max="5" width="9.42578125" style="174" customWidth="1"/>
    <col min="6" max="6" width="7" style="174" customWidth="1"/>
    <col min="7" max="7" width="7.5703125" customWidth="1"/>
    <col min="8" max="8" width="6.5703125" customWidth="1"/>
    <col min="9" max="9" width="7.7109375" customWidth="1"/>
    <col min="10" max="10" width="4.42578125" customWidth="1"/>
    <col min="11" max="11" width="9.85546875" customWidth="1"/>
    <col min="12" max="13" width="8.28515625" customWidth="1"/>
    <col min="14" max="14" width="4.42578125" customWidth="1"/>
    <col min="15" max="15" width="5.140625" customWidth="1"/>
    <col min="16" max="16" width="17" customWidth="1"/>
    <col min="17" max="17" width="7.28515625" customWidth="1"/>
    <col min="18" max="18" width="4.42578125" customWidth="1"/>
    <col min="19" max="19" width="9.85546875" customWidth="1"/>
    <col min="20" max="20" width="7.42578125" customWidth="1"/>
    <col min="21" max="21" width="7.5703125" customWidth="1"/>
    <col min="22" max="22" width="5" customWidth="1"/>
    <col min="23" max="23" width="5.42578125" customWidth="1"/>
    <col min="24" max="24" width="6.7109375" customWidth="1"/>
    <col min="25" max="25" width="8.28515625" customWidth="1"/>
    <col min="26" max="26" width="7.42578125" customWidth="1"/>
    <col min="27" max="27" width="8" customWidth="1"/>
    <col min="28" max="28" width="4" customWidth="1"/>
    <col min="29" max="29" width="7.28515625" customWidth="1"/>
    <col min="30" max="30" width="5.85546875" customWidth="1"/>
    <col min="31" max="31" width="5.5703125" customWidth="1"/>
    <col min="32" max="32" width="8.7109375" customWidth="1"/>
    <col min="33" max="33" width="6.7109375" customWidth="1"/>
    <col min="34" max="34" width="7.42578125" customWidth="1"/>
    <col min="35" max="35" width="7.7109375" customWidth="1"/>
  </cols>
  <sheetData>
    <row r="1" spans="1:35" ht="15.75" customHeight="1">
      <c r="A1" s="493" t="s">
        <v>178</v>
      </c>
      <c r="B1" s="494"/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4"/>
      <c r="N1" s="495"/>
      <c r="O1" s="493" t="s">
        <v>178</v>
      </c>
      <c r="P1" s="494"/>
      <c r="Q1" s="494"/>
      <c r="R1" s="494"/>
      <c r="S1" s="494"/>
      <c r="T1" s="494"/>
      <c r="U1" s="494"/>
      <c r="V1" s="494"/>
      <c r="W1" s="494"/>
      <c r="X1" s="494"/>
      <c r="Y1" s="494"/>
      <c r="Z1" s="494"/>
      <c r="AA1" s="494"/>
      <c r="AB1" s="494"/>
      <c r="AC1" s="496"/>
      <c r="AD1" s="496"/>
      <c r="AE1" s="496"/>
      <c r="AF1" s="496"/>
      <c r="AG1" s="496"/>
      <c r="AH1" s="496"/>
      <c r="AI1" s="497"/>
    </row>
    <row r="2" spans="1:35" ht="15.75" customHeight="1">
      <c r="A2" s="490" t="s">
        <v>179</v>
      </c>
      <c r="B2" s="487"/>
      <c r="C2" s="487"/>
      <c r="D2" s="487"/>
      <c r="E2" s="487"/>
      <c r="F2" s="487"/>
      <c r="G2" s="487"/>
      <c r="H2" s="487"/>
      <c r="I2" s="487"/>
      <c r="J2" s="487"/>
      <c r="K2" s="487"/>
      <c r="L2" s="487"/>
      <c r="M2" s="487"/>
      <c r="N2" s="489"/>
      <c r="O2" s="490" t="s">
        <v>179</v>
      </c>
      <c r="P2" s="487"/>
      <c r="Q2" s="487"/>
      <c r="R2" s="487"/>
      <c r="S2" s="487"/>
      <c r="T2" s="487"/>
      <c r="U2" s="487"/>
      <c r="V2" s="487"/>
      <c r="W2" s="487"/>
      <c r="X2" s="487"/>
      <c r="Y2" s="487"/>
      <c r="Z2" s="487"/>
      <c r="AA2" s="487"/>
      <c r="AB2" s="487"/>
      <c r="AC2" s="491"/>
      <c r="AD2" s="491"/>
      <c r="AE2" s="491"/>
      <c r="AF2" s="491"/>
      <c r="AG2" s="491"/>
      <c r="AH2" s="491"/>
      <c r="AI2" s="492"/>
    </row>
    <row r="3" spans="1:35" ht="15.75" customHeight="1">
      <c r="A3" s="490" t="s">
        <v>180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9"/>
      <c r="O3" s="490" t="s">
        <v>180</v>
      </c>
      <c r="P3" s="487"/>
      <c r="Q3" s="487"/>
      <c r="R3" s="487"/>
      <c r="S3" s="487"/>
      <c r="T3" s="487"/>
      <c r="U3" s="487"/>
      <c r="V3" s="487"/>
      <c r="W3" s="487"/>
      <c r="X3" s="487"/>
      <c r="Y3" s="487"/>
      <c r="Z3" s="487"/>
      <c r="AA3" s="487"/>
      <c r="AB3" s="487"/>
      <c r="AC3" s="491"/>
      <c r="AD3" s="491"/>
      <c r="AE3" s="491"/>
      <c r="AF3" s="491"/>
      <c r="AG3" s="491"/>
      <c r="AH3" s="491"/>
      <c r="AI3" s="492"/>
    </row>
    <row r="4" spans="1:35" ht="15.75" customHeight="1">
      <c r="A4" s="490" t="s">
        <v>181</v>
      </c>
      <c r="B4" s="487"/>
      <c r="C4" s="487"/>
      <c r="D4" s="487"/>
      <c r="E4" s="487"/>
      <c r="F4" s="487"/>
      <c r="G4" s="487"/>
      <c r="H4" s="487"/>
      <c r="I4" s="487"/>
      <c r="J4" s="487"/>
      <c r="K4" s="487"/>
      <c r="L4" s="487"/>
      <c r="M4" s="487"/>
      <c r="N4" s="489"/>
      <c r="O4" s="490" t="s">
        <v>181</v>
      </c>
      <c r="P4" s="487"/>
      <c r="Q4" s="487"/>
      <c r="R4" s="487"/>
      <c r="S4" s="487"/>
      <c r="T4" s="487"/>
      <c r="U4" s="487"/>
      <c r="V4" s="487"/>
      <c r="W4" s="487"/>
      <c r="X4" s="487"/>
      <c r="Y4" s="487"/>
      <c r="Z4" s="487"/>
      <c r="AA4" s="487"/>
      <c r="AB4" s="487"/>
      <c r="AC4" s="491"/>
      <c r="AD4" s="491"/>
      <c r="AE4" s="491"/>
      <c r="AF4" s="491"/>
      <c r="AG4" s="491"/>
      <c r="AH4" s="491"/>
      <c r="AI4" s="492"/>
    </row>
    <row r="5" spans="1:35" ht="15.75" customHeight="1">
      <c r="A5" s="175" t="s">
        <v>121</v>
      </c>
      <c r="B5" s="57" t="s">
        <v>122</v>
      </c>
      <c r="C5" s="486" t="s">
        <v>123</v>
      </c>
      <c r="D5" s="487"/>
      <c r="E5" s="487"/>
      <c r="F5" s="487"/>
      <c r="G5" s="487"/>
      <c r="H5" s="488"/>
      <c r="I5" s="486" t="s">
        <v>124</v>
      </c>
      <c r="J5" s="487"/>
      <c r="K5" s="487"/>
      <c r="L5" s="487"/>
      <c r="M5" s="487"/>
      <c r="N5" s="489"/>
      <c r="O5" s="175" t="s">
        <v>121</v>
      </c>
      <c r="P5" s="57" t="s">
        <v>122</v>
      </c>
      <c r="Q5" s="486" t="s">
        <v>125</v>
      </c>
      <c r="R5" s="487"/>
      <c r="S5" s="487"/>
      <c r="T5" s="487"/>
      <c r="U5" s="487"/>
      <c r="V5" s="488"/>
      <c r="W5" s="486" t="s">
        <v>126</v>
      </c>
      <c r="X5" s="487"/>
      <c r="Y5" s="487"/>
      <c r="Z5" s="487"/>
      <c r="AA5" s="487"/>
      <c r="AB5" s="488"/>
      <c r="AC5" s="35" t="s">
        <v>127</v>
      </c>
      <c r="AD5" s="36"/>
      <c r="AE5" s="36"/>
      <c r="AF5" s="62"/>
      <c r="AG5" s="62"/>
      <c r="AH5" s="176"/>
      <c r="AI5" s="177"/>
    </row>
    <row r="6" spans="1:35" ht="51">
      <c r="A6" s="175"/>
      <c r="B6" s="57"/>
      <c r="C6" s="178" t="s">
        <v>182</v>
      </c>
      <c r="D6" s="58" t="s">
        <v>183</v>
      </c>
      <c r="E6" s="179" t="s">
        <v>184</v>
      </c>
      <c r="F6" s="179" t="s">
        <v>185</v>
      </c>
      <c r="G6" s="58" t="s">
        <v>186</v>
      </c>
      <c r="H6" s="58" t="s">
        <v>187</v>
      </c>
      <c r="I6" s="58" t="s">
        <v>182</v>
      </c>
      <c r="J6" s="58" t="s">
        <v>183</v>
      </c>
      <c r="K6" s="58" t="s">
        <v>184</v>
      </c>
      <c r="L6" s="58" t="s">
        <v>185</v>
      </c>
      <c r="M6" s="58" t="s">
        <v>186</v>
      </c>
      <c r="N6" s="180" t="s">
        <v>187</v>
      </c>
      <c r="O6" s="181"/>
      <c r="P6" s="61"/>
      <c r="Q6" s="58" t="s">
        <v>182</v>
      </c>
      <c r="R6" s="58" t="s">
        <v>183</v>
      </c>
      <c r="S6" s="58" t="s">
        <v>184</v>
      </c>
      <c r="T6" s="58" t="s">
        <v>185</v>
      </c>
      <c r="U6" s="58" t="s">
        <v>186</v>
      </c>
      <c r="V6" s="58" t="s">
        <v>187</v>
      </c>
      <c r="W6" s="58" t="s">
        <v>182</v>
      </c>
      <c r="X6" s="58" t="s">
        <v>183</v>
      </c>
      <c r="Y6" s="58" t="s">
        <v>184</v>
      </c>
      <c r="Z6" s="58" t="s">
        <v>185</v>
      </c>
      <c r="AA6" s="58" t="s">
        <v>186</v>
      </c>
      <c r="AB6" s="58" t="s">
        <v>187</v>
      </c>
      <c r="AC6" s="58" t="s">
        <v>318</v>
      </c>
      <c r="AD6" s="58" t="s">
        <v>319</v>
      </c>
      <c r="AE6" s="58" t="s">
        <v>206</v>
      </c>
      <c r="AF6" s="63" t="s">
        <v>188</v>
      </c>
      <c r="AG6" s="61" t="s">
        <v>189</v>
      </c>
      <c r="AH6" s="182" t="s">
        <v>190</v>
      </c>
      <c r="AI6" s="183" t="s">
        <v>320</v>
      </c>
    </row>
    <row r="7" spans="1:35" ht="15.75">
      <c r="A7" s="184">
        <v>1</v>
      </c>
      <c r="B7" s="185" t="s">
        <v>13</v>
      </c>
      <c r="C7" s="186">
        <v>5.75</v>
      </c>
      <c r="D7" s="187">
        <v>4</v>
      </c>
      <c r="E7" s="188">
        <v>3</v>
      </c>
      <c r="F7" s="189">
        <v>27</v>
      </c>
      <c r="G7" s="190">
        <f>SUM(C7:F7)</f>
        <v>39.75</v>
      </c>
      <c r="H7" s="191" t="str">
        <f t="shared" ref="H7:H27" si="0">IF(G7&gt;=91,"A1",IF(G7&gt;=81,"A2",IF(G7&gt;=71,"B1",IF(G7&gt;=61,"B2",IF(G7&gt;=51,"C1",IF(G7&gt;=41,"C2",IF(G7&gt;=33,"D","E")))))))</f>
        <v>D</v>
      </c>
      <c r="I7" s="190">
        <v>8.25</v>
      </c>
      <c r="J7" s="192" t="s">
        <v>321</v>
      </c>
      <c r="K7" s="193" t="s">
        <v>322</v>
      </c>
      <c r="L7" s="191">
        <v>31.5</v>
      </c>
      <c r="M7" s="194">
        <f t="shared" ref="M7:M27" si="1">I7+J7+K7+L7</f>
        <v>46.75</v>
      </c>
      <c r="N7" s="195" t="str">
        <f t="shared" ref="N7:N27" si="2">IF(M7&gt;=91,"A1",IF(M7&gt;=81,"A2",IF(M7&gt;=71,"B1",IF(M7&gt;=61,"B2",IF(M7&gt;=51,"C1",IF(M7&gt;=41,"C2",IF(M7&gt;=33,"D","E")))))))</f>
        <v>C2</v>
      </c>
      <c r="O7" s="184">
        <v>1</v>
      </c>
      <c r="P7" s="196" t="s">
        <v>13</v>
      </c>
      <c r="Q7" s="197">
        <v>4.5</v>
      </c>
      <c r="R7" s="192" t="s">
        <v>322</v>
      </c>
      <c r="S7" s="193" t="s">
        <v>322</v>
      </c>
      <c r="T7" s="197">
        <v>20</v>
      </c>
      <c r="U7" s="194">
        <f t="shared" ref="U7:U27" si="3">Q7+R7+S7+T7</f>
        <v>32.5</v>
      </c>
      <c r="V7" s="191" t="str">
        <f t="shared" ref="V7:V27" si="4">IF(U7&gt;=91,"A1",IF(U7&gt;=81,"A2",IF(U7&gt;=71,"B1",IF(U7&gt;=61,"B2",IF(U7&gt;=51,"C1",IF(U7&gt;=41,"C2",IF(U7&gt;=33,"D","E")))))))</f>
        <v>E</v>
      </c>
      <c r="W7" s="191">
        <v>7.25</v>
      </c>
      <c r="X7" s="198" t="s">
        <v>323</v>
      </c>
      <c r="Y7" s="199" t="s">
        <v>324</v>
      </c>
      <c r="Z7" s="191">
        <v>35.5</v>
      </c>
      <c r="AA7" s="194">
        <f t="shared" ref="AA7:AA27" si="5">W7+X7+Y7+Z7</f>
        <v>50.75</v>
      </c>
      <c r="AB7" s="191" t="str">
        <f t="shared" ref="AB7:AB27" si="6">IF(AA7&gt;=91,"A1",IF(AA7&gt;=81,"A2",IF(AA7&gt;=71,"B1",IF(AA7&gt;=61,"B2",IF(AA7&gt;=51,"C1",IF(AA7&gt;=41,"C2",IF(AA7&gt;=33,"D","E")))))))</f>
        <v>C2</v>
      </c>
      <c r="AC7" s="197">
        <v>25</v>
      </c>
      <c r="AD7" s="191">
        <v>2</v>
      </c>
      <c r="AE7" s="191">
        <v>42.5</v>
      </c>
      <c r="AF7" s="200">
        <f t="shared" ref="AF7:AF27" si="7">(G7+M7+U7+AA7+AC7)</f>
        <v>194.75</v>
      </c>
      <c r="AG7" s="200">
        <f>(AF7/550)*100</f>
        <v>35.409090909090907</v>
      </c>
      <c r="AH7" s="201" t="str">
        <f t="shared" ref="AH7:AH27" si="8">IF(AG7&gt;=91,"A1",IF(AG7&gt;=81,"A2",IF(AG7&gt;=71,"B1",IF(AG7&gt;=61,"B2",IF(AG7&gt;=51,"C1",IF(AG7&gt;=41,"C2",IF(AG7&gt;=33,"D","E")))))))</f>
        <v>D</v>
      </c>
      <c r="AI7" s="177">
        <v>79</v>
      </c>
    </row>
    <row r="8" spans="1:35" ht="15.75">
      <c r="A8" s="184">
        <v>2</v>
      </c>
      <c r="B8" s="202" t="s">
        <v>19</v>
      </c>
      <c r="C8" s="186">
        <v>6.25</v>
      </c>
      <c r="D8" s="187">
        <v>4.5</v>
      </c>
      <c r="E8" s="188">
        <v>5</v>
      </c>
      <c r="F8" s="189">
        <v>63.5</v>
      </c>
      <c r="G8" s="190">
        <f>SUM(C8:F8)</f>
        <v>79.25</v>
      </c>
      <c r="H8" s="191" t="str">
        <f t="shared" si="0"/>
        <v>B1</v>
      </c>
      <c r="I8" s="190">
        <v>6.5</v>
      </c>
      <c r="J8" s="192" t="s">
        <v>325</v>
      </c>
      <c r="K8" s="193" t="s">
        <v>325</v>
      </c>
      <c r="L8" s="191">
        <v>50</v>
      </c>
      <c r="M8" s="194">
        <f t="shared" si="1"/>
        <v>66.5</v>
      </c>
      <c r="N8" s="195" t="str">
        <f t="shared" si="2"/>
        <v>B2</v>
      </c>
      <c r="O8" s="184">
        <v>2</v>
      </c>
      <c r="P8" s="203" t="s">
        <v>19</v>
      </c>
      <c r="Q8" s="197">
        <v>8</v>
      </c>
      <c r="R8" s="192" t="s">
        <v>325</v>
      </c>
      <c r="S8" s="197">
        <v>5</v>
      </c>
      <c r="T8" s="197">
        <v>48.5</v>
      </c>
      <c r="U8" s="194">
        <f t="shared" si="3"/>
        <v>66.5</v>
      </c>
      <c r="V8" s="191" t="str">
        <f t="shared" si="4"/>
        <v>B2</v>
      </c>
      <c r="W8" s="191">
        <v>9</v>
      </c>
      <c r="X8" s="198" t="s">
        <v>325</v>
      </c>
      <c r="Y8" s="199" t="s">
        <v>325</v>
      </c>
      <c r="Z8" s="191">
        <v>69</v>
      </c>
      <c r="AA8" s="194">
        <f t="shared" si="5"/>
        <v>88</v>
      </c>
      <c r="AB8" s="191" t="str">
        <f t="shared" si="6"/>
        <v>A2</v>
      </c>
      <c r="AC8" s="197">
        <v>45</v>
      </c>
      <c r="AD8" s="191">
        <v>37</v>
      </c>
      <c r="AE8" s="191">
        <v>41.5</v>
      </c>
      <c r="AF8" s="200">
        <f t="shared" si="7"/>
        <v>345.25</v>
      </c>
      <c r="AG8" s="200">
        <f t="shared" ref="AG8:AG27" si="9">(AF8/550)*100</f>
        <v>62.772727272727266</v>
      </c>
      <c r="AH8" s="201" t="str">
        <f t="shared" si="8"/>
        <v>B2</v>
      </c>
      <c r="AI8" s="177">
        <v>87</v>
      </c>
    </row>
    <row r="9" spans="1:35" ht="15.75">
      <c r="A9" s="184">
        <v>3</v>
      </c>
      <c r="B9" s="204" t="s">
        <v>24</v>
      </c>
      <c r="C9" s="186">
        <v>8</v>
      </c>
      <c r="D9" s="205">
        <v>5</v>
      </c>
      <c r="E9" s="197">
        <v>4</v>
      </c>
      <c r="F9" s="197">
        <v>60</v>
      </c>
      <c r="G9" s="190">
        <f t="shared" ref="G9:G27" si="10">C9+D9+E9+F9</f>
        <v>77</v>
      </c>
      <c r="H9" s="191" t="str">
        <f t="shared" si="0"/>
        <v>B1</v>
      </c>
      <c r="I9" s="191">
        <v>6.75</v>
      </c>
      <c r="J9" s="197">
        <v>5</v>
      </c>
      <c r="K9" s="197">
        <v>5</v>
      </c>
      <c r="L9" s="191">
        <v>46</v>
      </c>
      <c r="M9" s="194">
        <f t="shared" si="1"/>
        <v>62.75</v>
      </c>
      <c r="N9" s="195" t="str">
        <f t="shared" si="2"/>
        <v>B2</v>
      </c>
      <c r="O9" s="184">
        <v>3</v>
      </c>
      <c r="P9" s="206" t="s">
        <v>24</v>
      </c>
      <c r="Q9" s="197">
        <v>7</v>
      </c>
      <c r="R9" s="197">
        <v>5</v>
      </c>
      <c r="S9" s="197">
        <v>5</v>
      </c>
      <c r="T9" s="197">
        <v>42</v>
      </c>
      <c r="U9" s="194">
        <f t="shared" si="3"/>
        <v>59</v>
      </c>
      <c r="V9" s="191" t="str">
        <f t="shared" si="4"/>
        <v>C1</v>
      </c>
      <c r="W9" s="191">
        <v>9.75</v>
      </c>
      <c r="X9" s="198" t="s">
        <v>325</v>
      </c>
      <c r="Y9" s="191">
        <v>5</v>
      </c>
      <c r="Z9" s="191">
        <v>76.5</v>
      </c>
      <c r="AA9" s="194">
        <f t="shared" si="5"/>
        <v>96.25</v>
      </c>
      <c r="AB9" s="191" t="str">
        <f t="shared" si="6"/>
        <v>A1</v>
      </c>
      <c r="AC9" s="197">
        <v>48</v>
      </c>
      <c r="AD9" s="191">
        <v>41</v>
      </c>
      <c r="AE9" s="191">
        <v>49</v>
      </c>
      <c r="AF9" s="200">
        <f t="shared" si="7"/>
        <v>343</v>
      </c>
      <c r="AG9" s="200">
        <f t="shared" si="9"/>
        <v>62.363636363636367</v>
      </c>
      <c r="AH9" s="201" t="str">
        <f t="shared" si="8"/>
        <v>B2</v>
      </c>
      <c r="AI9" s="177">
        <v>66</v>
      </c>
    </row>
    <row r="10" spans="1:35" ht="15.75">
      <c r="A10" s="184">
        <v>4</v>
      </c>
      <c r="B10" s="202" t="s">
        <v>28</v>
      </c>
      <c r="C10" s="186">
        <v>9.75</v>
      </c>
      <c r="D10" s="205">
        <v>5</v>
      </c>
      <c r="E10" s="197">
        <v>5</v>
      </c>
      <c r="F10" s="197">
        <v>67</v>
      </c>
      <c r="G10" s="190">
        <f t="shared" si="10"/>
        <v>86.75</v>
      </c>
      <c r="H10" s="191" t="str">
        <f t="shared" si="0"/>
        <v>A2</v>
      </c>
      <c r="I10" s="191">
        <v>10</v>
      </c>
      <c r="J10" s="197">
        <v>5</v>
      </c>
      <c r="K10" s="197">
        <v>5</v>
      </c>
      <c r="L10" s="191">
        <v>59.5</v>
      </c>
      <c r="M10" s="194">
        <f t="shared" si="1"/>
        <v>79.5</v>
      </c>
      <c r="N10" s="195" t="str">
        <f t="shared" si="2"/>
        <v>B1</v>
      </c>
      <c r="O10" s="184">
        <v>4</v>
      </c>
      <c r="P10" s="203" t="s">
        <v>28</v>
      </c>
      <c r="Q10" s="197">
        <v>7.75</v>
      </c>
      <c r="R10" s="197">
        <v>5</v>
      </c>
      <c r="S10" s="197">
        <v>5</v>
      </c>
      <c r="T10" s="197">
        <v>58.5</v>
      </c>
      <c r="U10" s="194">
        <f t="shared" si="3"/>
        <v>76.25</v>
      </c>
      <c r="V10" s="191" t="str">
        <f t="shared" si="4"/>
        <v>B1</v>
      </c>
      <c r="W10" s="191">
        <v>8.75</v>
      </c>
      <c r="X10" s="198" t="s">
        <v>324</v>
      </c>
      <c r="Y10" s="191">
        <v>5</v>
      </c>
      <c r="Z10" s="191">
        <v>72.5</v>
      </c>
      <c r="AA10" s="194">
        <f t="shared" si="5"/>
        <v>90.75</v>
      </c>
      <c r="AB10" s="191" t="str">
        <f t="shared" si="6"/>
        <v>A2</v>
      </c>
      <c r="AC10" s="197">
        <v>47.5</v>
      </c>
      <c r="AD10" s="191">
        <v>48.5</v>
      </c>
      <c r="AE10" s="191" t="s">
        <v>326</v>
      </c>
      <c r="AF10" s="200">
        <f t="shared" si="7"/>
        <v>380.75</v>
      </c>
      <c r="AG10" s="200">
        <f t="shared" si="9"/>
        <v>69.22727272727272</v>
      </c>
      <c r="AH10" s="201" t="str">
        <f t="shared" si="8"/>
        <v>B2</v>
      </c>
      <c r="AI10" s="177">
        <v>82</v>
      </c>
    </row>
    <row r="11" spans="1:35" ht="15.75">
      <c r="A11" s="184">
        <v>5</v>
      </c>
      <c r="B11" s="202" t="s">
        <v>33</v>
      </c>
      <c r="C11" s="186">
        <v>8.5</v>
      </c>
      <c r="D11" s="205">
        <v>5</v>
      </c>
      <c r="E11" s="197">
        <v>4</v>
      </c>
      <c r="F11" s="197">
        <v>69.5</v>
      </c>
      <c r="G11" s="190">
        <f t="shared" si="10"/>
        <v>87</v>
      </c>
      <c r="H11" s="191" t="str">
        <f t="shared" si="0"/>
        <v>A2</v>
      </c>
      <c r="I11" s="191">
        <v>9.75</v>
      </c>
      <c r="J11" s="197">
        <v>5</v>
      </c>
      <c r="K11" s="197">
        <v>5</v>
      </c>
      <c r="L11" s="191">
        <v>61.5</v>
      </c>
      <c r="M11" s="194">
        <f t="shared" si="1"/>
        <v>81.25</v>
      </c>
      <c r="N11" s="195" t="str">
        <f t="shared" si="2"/>
        <v>A2</v>
      </c>
      <c r="O11" s="184">
        <v>5</v>
      </c>
      <c r="P11" s="203" t="s">
        <v>33</v>
      </c>
      <c r="Q11" s="197">
        <v>6</v>
      </c>
      <c r="R11" s="197">
        <v>5</v>
      </c>
      <c r="S11" s="197">
        <v>5</v>
      </c>
      <c r="T11" s="197">
        <v>54.5</v>
      </c>
      <c r="U11" s="194">
        <f t="shared" si="3"/>
        <v>70.5</v>
      </c>
      <c r="V11" s="191" t="str">
        <f t="shared" si="4"/>
        <v>B2</v>
      </c>
      <c r="W11" s="191">
        <v>5.75</v>
      </c>
      <c r="X11" s="198" t="s">
        <v>324</v>
      </c>
      <c r="Y11" s="191">
        <v>4.5</v>
      </c>
      <c r="Z11" s="191">
        <v>72</v>
      </c>
      <c r="AA11" s="194">
        <f t="shared" si="5"/>
        <v>86.75</v>
      </c>
      <c r="AB11" s="191" t="str">
        <f t="shared" si="6"/>
        <v>A2</v>
      </c>
      <c r="AC11" s="197">
        <v>44.5</v>
      </c>
      <c r="AD11" s="191">
        <v>36.5</v>
      </c>
      <c r="AE11" s="191">
        <v>50</v>
      </c>
      <c r="AF11" s="200">
        <f t="shared" si="7"/>
        <v>370</v>
      </c>
      <c r="AG11" s="200">
        <f t="shared" si="9"/>
        <v>67.272727272727266</v>
      </c>
      <c r="AH11" s="201" t="str">
        <f t="shared" si="8"/>
        <v>B2</v>
      </c>
      <c r="AI11" s="177">
        <v>86</v>
      </c>
    </row>
    <row r="12" spans="1:35" ht="15.75">
      <c r="A12" s="184">
        <v>6</v>
      </c>
      <c r="B12" s="202" t="s">
        <v>38</v>
      </c>
      <c r="C12" s="186">
        <v>0</v>
      </c>
      <c r="D12" s="205">
        <v>3</v>
      </c>
      <c r="E12" s="197">
        <v>3</v>
      </c>
      <c r="F12" s="197">
        <v>15.5</v>
      </c>
      <c r="G12" s="190">
        <f t="shared" si="10"/>
        <v>21.5</v>
      </c>
      <c r="H12" s="191" t="str">
        <f t="shared" si="0"/>
        <v>E</v>
      </c>
      <c r="I12" s="191">
        <v>2</v>
      </c>
      <c r="J12" s="197">
        <v>3</v>
      </c>
      <c r="K12" s="197">
        <v>3</v>
      </c>
      <c r="L12" s="191">
        <v>9</v>
      </c>
      <c r="M12" s="194">
        <f t="shared" si="1"/>
        <v>17</v>
      </c>
      <c r="N12" s="195" t="str">
        <f t="shared" si="2"/>
        <v>E</v>
      </c>
      <c r="O12" s="184">
        <v>6</v>
      </c>
      <c r="P12" s="203" t="s">
        <v>38</v>
      </c>
      <c r="Q12" s="197">
        <v>0</v>
      </c>
      <c r="R12" s="197">
        <v>3</v>
      </c>
      <c r="S12" s="197">
        <v>5</v>
      </c>
      <c r="T12" s="197">
        <v>2</v>
      </c>
      <c r="U12" s="194">
        <f t="shared" si="3"/>
        <v>10</v>
      </c>
      <c r="V12" s="191" t="str">
        <f t="shared" si="4"/>
        <v>E</v>
      </c>
      <c r="W12" s="191">
        <v>3.5</v>
      </c>
      <c r="X12" s="198" t="s">
        <v>322</v>
      </c>
      <c r="Y12" s="191">
        <v>5</v>
      </c>
      <c r="Z12" s="191">
        <v>18</v>
      </c>
      <c r="AA12" s="194">
        <f t="shared" si="5"/>
        <v>30.5</v>
      </c>
      <c r="AB12" s="191" t="str">
        <f t="shared" si="6"/>
        <v>E</v>
      </c>
      <c r="AC12" s="197">
        <v>0</v>
      </c>
      <c r="AD12" s="191">
        <v>4</v>
      </c>
      <c r="AE12" s="191">
        <v>0</v>
      </c>
      <c r="AF12" s="200">
        <f t="shared" si="7"/>
        <v>79</v>
      </c>
      <c r="AG12" s="200">
        <f t="shared" si="9"/>
        <v>14.363636363636365</v>
      </c>
      <c r="AH12" s="201" t="str">
        <f t="shared" si="8"/>
        <v>E</v>
      </c>
      <c r="AI12" s="177">
        <v>78</v>
      </c>
    </row>
    <row r="13" spans="1:35" ht="15.75">
      <c r="A13" s="184">
        <v>7</v>
      </c>
      <c r="B13" s="202" t="s">
        <v>44</v>
      </c>
      <c r="C13" s="186">
        <v>8.5</v>
      </c>
      <c r="D13" s="205">
        <v>5</v>
      </c>
      <c r="E13" s="197">
        <v>4</v>
      </c>
      <c r="F13" s="197">
        <v>38.5</v>
      </c>
      <c r="G13" s="190">
        <f t="shared" si="10"/>
        <v>56</v>
      </c>
      <c r="H13" s="191" t="str">
        <f t="shared" si="0"/>
        <v>C1</v>
      </c>
      <c r="I13" s="191">
        <v>7.75</v>
      </c>
      <c r="J13" s="197">
        <v>5</v>
      </c>
      <c r="K13" s="197">
        <v>5</v>
      </c>
      <c r="L13" s="191">
        <v>55</v>
      </c>
      <c r="M13" s="194">
        <f t="shared" si="1"/>
        <v>72.75</v>
      </c>
      <c r="N13" s="195" t="str">
        <f t="shared" si="2"/>
        <v>B1</v>
      </c>
      <c r="O13" s="184">
        <v>7</v>
      </c>
      <c r="P13" s="203" t="s">
        <v>44</v>
      </c>
      <c r="Q13" s="197">
        <v>8.25</v>
      </c>
      <c r="R13" s="197">
        <v>5</v>
      </c>
      <c r="S13" s="197">
        <v>5</v>
      </c>
      <c r="T13" s="197">
        <v>55</v>
      </c>
      <c r="U13" s="194">
        <f t="shared" si="3"/>
        <v>73.25</v>
      </c>
      <c r="V13" s="191" t="str">
        <f t="shared" si="4"/>
        <v>B1</v>
      </c>
      <c r="W13" s="191">
        <v>6.25</v>
      </c>
      <c r="X13" s="198" t="s">
        <v>324</v>
      </c>
      <c r="Y13" s="191">
        <v>5</v>
      </c>
      <c r="Z13" s="191">
        <v>58.5</v>
      </c>
      <c r="AA13" s="194">
        <f t="shared" si="5"/>
        <v>74.25</v>
      </c>
      <c r="AB13" s="191" t="str">
        <f t="shared" si="6"/>
        <v>B1</v>
      </c>
      <c r="AC13" s="197">
        <v>34</v>
      </c>
      <c r="AD13" s="191">
        <v>43</v>
      </c>
      <c r="AE13" s="191">
        <v>45</v>
      </c>
      <c r="AF13" s="200">
        <f t="shared" si="7"/>
        <v>310.25</v>
      </c>
      <c r="AG13" s="200">
        <f t="shared" si="9"/>
        <v>56.409090909090907</v>
      </c>
      <c r="AH13" s="201" t="str">
        <f t="shared" si="8"/>
        <v>C1</v>
      </c>
      <c r="AI13" s="177">
        <v>69</v>
      </c>
    </row>
    <row r="14" spans="1:35" ht="15.75">
      <c r="A14" s="184">
        <v>8</v>
      </c>
      <c r="B14" s="202" t="s">
        <v>50</v>
      </c>
      <c r="C14" s="186">
        <v>7</v>
      </c>
      <c r="D14" s="205">
        <v>5</v>
      </c>
      <c r="E14" s="197">
        <v>4</v>
      </c>
      <c r="F14" s="197">
        <v>36.5</v>
      </c>
      <c r="G14" s="190">
        <f t="shared" si="10"/>
        <v>52.5</v>
      </c>
      <c r="H14" s="191" t="str">
        <f t="shared" si="0"/>
        <v>C1</v>
      </c>
      <c r="I14" s="191">
        <v>9.25</v>
      </c>
      <c r="J14" s="197">
        <v>5</v>
      </c>
      <c r="K14" s="197">
        <v>5</v>
      </c>
      <c r="L14" s="191">
        <v>50.5</v>
      </c>
      <c r="M14" s="194">
        <f t="shared" si="1"/>
        <v>69.75</v>
      </c>
      <c r="N14" s="195" t="str">
        <f t="shared" si="2"/>
        <v>B2</v>
      </c>
      <c r="O14" s="184">
        <v>8</v>
      </c>
      <c r="P14" s="203" t="s">
        <v>50</v>
      </c>
      <c r="Q14" s="197">
        <v>8.5</v>
      </c>
      <c r="R14" s="197">
        <v>5</v>
      </c>
      <c r="S14" s="197">
        <v>5</v>
      </c>
      <c r="T14" s="197">
        <v>51.5</v>
      </c>
      <c r="U14" s="194">
        <f t="shared" si="3"/>
        <v>70</v>
      </c>
      <c r="V14" s="191" t="str">
        <f t="shared" si="4"/>
        <v>B2</v>
      </c>
      <c r="W14" s="191">
        <v>4.75</v>
      </c>
      <c r="X14" s="198" t="s">
        <v>325</v>
      </c>
      <c r="Y14" s="191">
        <v>5</v>
      </c>
      <c r="Z14" s="191">
        <v>48</v>
      </c>
      <c r="AA14" s="194">
        <f t="shared" si="5"/>
        <v>62.75</v>
      </c>
      <c r="AB14" s="191" t="str">
        <f t="shared" si="6"/>
        <v>B2</v>
      </c>
      <c r="AC14" s="197">
        <v>26.5</v>
      </c>
      <c r="AD14" s="191">
        <v>30.5</v>
      </c>
      <c r="AE14" s="191">
        <v>48</v>
      </c>
      <c r="AF14" s="200">
        <f t="shared" si="7"/>
        <v>281.5</v>
      </c>
      <c r="AG14" s="200">
        <f t="shared" si="9"/>
        <v>51.181818181818187</v>
      </c>
      <c r="AH14" s="201" t="str">
        <f t="shared" si="8"/>
        <v>C1</v>
      </c>
      <c r="AI14" s="177">
        <v>84</v>
      </c>
    </row>
    <row r="15" spans="1:35" ht="15.75">
      <c r="A15" s="184">
        <v>9</v>
      </c>
      <c r="B15" s="202" t="s">
        <v>55</v>
      </c>
      <c r="C15" s="186">
        <v>8.25</v>
      </c>
      <c r="D15" s="205">
        <v>5</v>
      </c>
      <c r="E15" s="197">
        <v>4</v>
      </c>
      <c r="F15" s="197">
        <v>66.5</v>
      </c>
      <c r="G15" s="190">
        <f t="shared" si="10"/>
        <v>83.75</v>
      </c>
      <c r="H15" s="191" t="str">
        <f t="shared" si="0"/>
        <v>A2</v>
      </c>
      <c r="I15" s="191">
        <v>9.5</v>
      </c>
      <c r="J15" s="197">
        <v>5</v>
      </c>
      <c r="K15" s="197">
        <v>5</v>
      </c>
      <c r="L15" s="191">
        <v>59.5</v>
      </c>
      <c r="M15" s="194">
        <f t="shared" si="1"/>
        <v>79</v>
      </c>
      <c r="N15" s="195" t="str">
        <f t="shared" si="2"/>
        <v>B1</v>
      </c>
      <c r="O15" s="184">
        <v>9</v>
      </c>
      <c r="P15" s="203" t="s">
        <v>55</v>
      </c>
      <c r="Q15" s="197">
        <v>8.5</v>
      </c>
      <c r="R15" s="197">
        <v>5</v>
      </c>
      <c r="S15" s="197">
        <v>5</v>
      </c>
      <c r="T15" s="197">
        <v>64</v>
      </c>
      <c r="U15" s="194">
        <f t="shared" si="3"/>
        <v>82.5</v>
      </c>
      <c r="V15" s="191" t="str">
        <f t="shared" si="4"/>
        <v>A2</v>
      </c>
      <c r="W15" s="191">
        <v>8.75</v>
      </c>
      <c r="X15" s="198" t="s">
        <v>325</v>
      </c>
      <c r="Y15" s="191">
        <v>5</v>
      </c>
      <c r="Z15" s="191">
        <v>75.5</v>
      </c>
      <c r="AA15" s="194">
        <f t="shared" si="5"/>
        <v>94.25</v>
      </c>
      <c r="AB15" s="191" t="str">
        <f t="shared" si="6"/>
        <v>A1</v>
      </c>
      <c r="AC15" s="197">
        <v>49.5</v>
      </c>
      <c r="AD15" s="191">
        <v>38.5</v>
      </c>
      <c r="AE15" s="191">
        <v>48</v>
      </c>
      <c r="AF15" s="200">
        <f t="shared" si="7"/>
        <v>389</v>
      </c>
      <c r="AG15" s="200">
        <f t="shared" si="9"/>
        <v>70.727272727272734</v>
      </c>
      <c r="AH15" s="201" t="str">
        <f t="shared" si="8"/>
        <v>B2</v>
      </c>
      <c r="AI15" s="177">
        <v>83</v>
      </c>
    </row>
    <row r="16" spans="1:35" ht="15.75">
      <c r="A16" s="184">
        <v>10</v>
      </c>
      <c r="B16" s="204" t="s">
        <v>61</v>
      </c>
      <c r="C16" s="186">
        <v>9</v>
      </c>
      <c r="D16" s="205">
        <v>5</v>
      </c>
      <c r="E16" s="197">
        <v>5</v>
      </c>
      <c r="F16" s="197">
        <v>66</v>
      </c>
      <c r="G16" s="190">
        <f t="shared" si="10"/>
        <v>85</v>
      </c>
      <c r="H16" s="191" t="str">
        <f t="shared" si="0"/>
        <v>A2</v>
      </c>
      <c r="I16" s="191">
        <v>10</v>
      </c>
      <c r="J16" s="197">
        <v>5</v>
      </c>
      <c r="K16" s="197">
        <v>5</v>
      </c>
      <c r="L16" s="191">
        <v>69.5</v>
      </c>
      <c r="M16" s="194">
        <f t="shared" si="1"/>
        <v>89.5</v>
      </c>
      <c r="N16" s="195" t="str">
        <f t="shared" si="2"/>
        <v>A2</v>
      </c>
      <c r="O16" s="184">
        <v>10</v>
      </c>
      <c r="P16" s="206" t="s">
        <v>61</v>
      </c>
      <c r="Q16" s="197">
        <v>6.5</v>
      </c>
      <c r="R16" s="197">
        <v>5</v>
      </c>
      <c r="S16" s="197">
        <v>5</v>
      </c>
      <c r="T16" s="197">
        <v>63.5</v>
      </c>
      <c r="U16" s="194">
        <f t="shared" si="3"/>
        <v>80</v>
      </c>
      <c r="V16" s="191" t="str">
        <f t="shared" si="4"/>
        <v>B1</v>
      </c>
      <c r="W16" s="191">
        <v>8</v>
      </c>
      <c r="X16" s="198" t="s">
        <v>325</v>
      </c>
      <c r="Y16" s="191">
        <v>4.5</v>
      </c>
      <c r="Z16" s="191">
        <v>76</v>
      </c>
      <c r="AA16" s="194">
        <f t="shared" si="5"/>
        <v>93.5</v>
      </c>
      <c r="AB16" s="191" t="str">
        <f t="shared" si="6"/>
        <v>A1</v>
      </c>
      <c r="AC16" s="197">
        <v>48.5</v>
      </c>
      <c r="AD16" s="191">
        <v>47.5</v>
      </c>
      <c r="AE16" s="191">
        <v>49</v>
      </c>
      <c r="AF16" s="200">
        <f t="shared" si="7"/>
        <v>396.5</v>
      </c>
      <c r="AG16" s="200">
        <f t="shared" si="9"/>
        <v>72.090909090909093</v>
      </c>
      <c r="AH16" s="201" t="str">
        <f t="shared" si="8"/>
        <v>B1</v>
      </c>
      <c r="AI16" s="177">
        <v>83</v>
      </c>
    </row>
    <row r="17" spans="1:35" ht="15.75">
      <c r="A17" s="184">
        <v>11</v>
      </c>
      <c r="B17" s="202" t="s">
        <v>65</v>
      </c>
      <c r="C17" s="186">
        <v>9.25</v>
      </c>
      <c r="D17" s="205">
        <v>5</v>
      </c>
      <c r="E17" s="197">
        <v>5</v>
      </c>
      <c r="F17" s="197">
        <v>70.5</v>
      </c>
      <c r="G17" s="190">
        <f t="shared" si="10"/>
        <v>89.75</v>
      </c>
      <c r="H17" s="191" t="str">
        <f t="shared" si="0"/>
        <v>A2</v>
      </c>
      <c r="I17" s="191">
        <v>10</v>
      </c>
      <c r="J17" s="197">
        <v>5</v>
      </c>
      <c r="K17" s="197">
        <v>5</v>
      </c>
      <c r="L17" s="191">
        <v>72.5</v>
      </c>
      <c r="M17" s="194">
        <f t="shared" si="1"/>
        <v>92.5</v>
      </c>
      <c r="N17" s="195" t="str">
        <f t="shared" si="2"/>
        <v>A1</v>
      </c>
      <c r="O17" s="184">
        <v>11</v>
      </c>
      <c r="P17" s="203" t="s">
        <v>65</v>
      </c>
      <c r="Q17" s="197">
        <v>9</v>
      </c>
      <c r="R17" s="197">
        <v>5</v>
      </c>
      <c r="S17" s="197">
        <v>5</v>
      </c>
      <c r="T17" s="197">
        <v>75.5</v>
      </c>
      <c r="U17" s="194">
        <f t="shared" si="3"/>
        <v>94.5</v>
      </c>
      <c r="V17" s="191" t="str">
        <f t="shared" si="4"/>
        <v>A1</v>
      </c>
      <c r="W17" s="191">
        <v>9.75</v>
      </c>
      <c r="X17" s="198" t="s">
        <v>325</v>
      </c>
      <c r="Y17" s="191">
        <v>5</v>
      </c>
      <c r="Z17" s="191">
        <v>75.5</v>
      </c>
      <c r="AA17" s="194">
        <f t="shared" si="5"/>
        <v>95.25</v>
      </c>
      <c r="AB17" s="191" t="str">
        <f t="shared" si="6"/>
        <v>A1</v>
      </c>
      <c r="AC17" s="197">
        <v>49</v>
      </c>
      <c r="AD17" s="191">
        <v>49</v>
      </c>
      <c r="AE17" s="191">
        <v>48</v>
      </c>
      <c r="AF17" s="200">
        <f t="shared" si="7"/>
        <v>421</v>
      </c>
      <c r="AG17" s="200">
        <f t="shared" si="9"/>
        <v>76.545454545454547</v>
      </c>
      <c r="AH17" s="201" t="str">
        <f t="shared" si="8"/>
        <v>B1</v>
      </c>
      <c r="AI17" s="177">
        <v>86</v>
      </c>
    </row>
    <row r="18" spans="1:35" ht="15.75">
      <c r="A18" s="184">
        <v>12</v>
      </c>
      <c r="B18" s="202" t="s">
        <v>70</v>
      </c>
      <c r="C18" s="186">
        <v>9</v>
      </c>
      <c r="D18" s="205">
        <v>5</v>
      </c>
      <c r="E18" s="197">
        <v>5</v>
      </c>
      <c r="F18" s="197">
        <v>68</v>
      </c>
      <c r="G18" s="190">
        <f t="shared" si="10"/>
        <v>87</v>
      </c>
      <c r="H18" s="191" t="str">
        <f t="shared" si="0"/>
        <v>A2</v>
      </c>
      <c r="I18" s="191">
        <v>8.5</v>
      </c>
      <c r="J18" s="197">
        <v>4.5</v>
      </c>
      <c r="K18" s="197">
        <v>5</v>
      </c>
      <c r="L18" s="191">
        <v>71.5</v>
      </c>
      <c r="M18" s="194">
        <f t="shared" si="1"/>
        <v>89.5</v>
      </c>
      <c r="N18" s="195" t="str">
        <f t="shared" si="2"/>
        <v>A2</v>
      </c>
      <c r="O18" s="184">
        <v>12</v>
      </c>
      <c r="P18" s="203" t="s">
        <v>70</v>
      </c>
      <c r="Q18" s="197">
        <v>7.75</v>
      </c>
      <c r="R18" s="197">
        <v>5</v>
      </c>
      <c r="S18" s="197">
        <v>5</v>
      </c>
      <c r="T18" s="197">
        <v>65</v>
      </c>
      <c r="U18" s="194">
        <f t="shared" si="3"/>
        <v>82.75</v>
      </c>
      <c r="V18" s="191" t="str">
        <f t="shared" si="4"/>
        <v>A2</v>
      </c>
      <c r="W18" s="191">
        <v>9.5</v>
      </c>
      <c r="X18" s="198" t="s">
        <v>324</v>
      </c>
      <c r="Y18" s="191">
        <v>4.5</v>
      </c>
      <c r="Z18" s="191">
        <v>76</v>
      </c>
      <c r="AA18" s="194">
        <f t="shared" si="5"/>
        <v>94.5</v>
      </c>
      <c r="AB18" s="191" t="str">
        <f t="shared" si="6"/>
        <v>A1</v>
      </c>
      <c r="AC18" s="197">
        <v>49</v>
      </c>
      <c r="AD18" s="191">
        <v>44.5</v>
      </c>
      <c r="AE18" s="191">
        <v>48</v>
      </c>
      <c r="AF18" s="200">
        <f t="shared" si="7"/>
        <v>402.75</v>
      </c>
      <c r="AG18" s="200">
        <f t="shared" si="9"/>
        <v>73.227272727272734</v>
      </c>
      <c r="AH18" s="201" t="str">
        <f t="shared" si="8"/>
        <v>B1</v>
      </c>
      <c r="AI18" s="177">
        <v>86</v>
      </c>
    </row>
    <row r="19" spans="1:35" ht="15.75">
      <c r="A19" s="184">
        <v>13</v>
      </c>
      <c r="B19" s="202" t="s">
        <v>75</v>
      </c>
      <c r="C19" s="186">
        <v>9.5</v>
      </c>
      <c r="D19" s="205">
        <v>5</v>
      </c>
      <c r="E19" s="197">
        <v>5</v>
      </c>
      <c r="F19" s="197">
        <v>69</v>
      </c>
      <c r="G19" s="190">
        <f t="shared" si="10"/>
        <v>88.5</v>
      </c>
      <c r="H19" s="191" t="str">
        <f t="shared" si="0"/>
        <v>A2</v>
      </c>
      <c r="I19" s="191">
        <v>10</v>
      </c>
      <c r="J19" s="197">
        <v>5</v>
      </c>
      <c r="K19" s="197">
        <v>5</v>
      </c>
      <c r="L19" s="191">
        <v>78</v>
      </c>
      <c r="M19" s="194">
        <f t="shared" si="1"/>
        <v>98</v>
      </c>
      <c r="N19" s="195" t="str">
        <f t="shared" si="2"/>
        <v>A1</v>
      </c>
      <c r="O19" s="184">
        <v>13</v>
      </c>
      <c r="P19" s="203" t="s">
        <v>75</v>
      </c>
      <c r="Q19" s="197">
        <v>8.5</v>
      </c>
      <c r="R19" s="197">
        <v>5</v>
      </c>
      <c r="S19" s="197">
        <v>5</v>
      </c>
      <c r="T19" s="197">
        <v>68</v>
      </c>
      <c r="U19" s="194">
        <f t="shared" si="3"/>
        <v>86.5</v>
      </c>
      <c r="V19" s="191" t="str">
        <f t="shared" si="4"/>
        <v>A2</v>
      </c>
      <c r="W19" s="191">
        <v>9.75</v>
      </c>
      <c r="X19" s="198" t="s">
        <v>325</v>
      </c>
      <c r="Y19" s="191">
        <v>5</v>
      </c>
      <c r="Z19" s="191">
        <v>79</v>
      </c>
      <c r="AA19" s="194">
        <f t="shared" si="5"/>
        <v>98.75</v>
      </c>
      <c r="AB19" s="191" t="str">
        <f t="shared" si="6"/>
        <v>A1</v>
      </c>
      <c r="AC19" s="197">
        <v>48.5</v>
      </c>
      <c r="AD19" s="191">
        <v>42.5</v>
      </c>
      <c r="AE19" s="191">
        <v>45</v>
      </c>
      <c r="AF19" s="200">
        <f t="shared" si="7"/>
        <v>420.25</v>
      </c>
      <c r="AG19" s="200">
        <f t="shared" si="9"/>
        <v>76.409090909090907</v>
      </c>
      <c r="AH19" s="201" t="str">
        <f t="shared" si="8"/>
        <v>B1</v>
      </c>
      <c r="AI19" s="177">
        <v>84</v>
      </c>
    </row>
    <row r="20" spans="1:35" ht="15.75">
      <c r="A20" s="184">
        <v>14</v>
      </c>
      <c r="B20" s="207" t="s">
        <v>81</v>
      </c>
      <c r="C20" s="186">
        <v>8.75</v>
      </c>
      <c r="D20" s="205">
        <v>5</v>
      </c>
      <c r="E20" s="197">
        <v>4</v>
      </c>
      <c r="F20" s="197">
        <v>41.5</v>
      </c>
      <c r="G20" s="190">
        <f t="shared" si="10"/>
        <v>59.25</v>
      </c>
      <c r="H20" s="191" t="str">
        <f t="shared" si="0"/>
        <v>C1</v>
      </c>
      <c r="I20" s="191">
        <v>9.25</v>
      </c>
      <c r="J20" s="197">
        <v>4.5</v>
      </c>
      <c r="K20" s="197">
        <v>5</v>
      </c>
      <c r="L20" s="191">
        <v>43.5</v>
      </c>
      <c r="M20" s="194">
        <f t="shared" si="1"/>
        <v>62.25</v>
      </c>
      <c r="N20" s="195" t="str">
        <f t="shared" si="2"/>
        <v>B2</v>
      </c>
      <c r="O20" s="184">
        <v>14</v>
      </c>
      <c r="P20" s="208" t="s">
        <v>81</v>
      </c>
      <c r="Q20" s="197">
        <v>7.25</v>
      </c>
      <c r="R20" s="197">
        <v>4</v>
      </c>
      <c r="S20" s="197">
        <v>5</v>
      </c>
      <c r="T20" s="197">
        <v>57.5</v>
      </c>
      <c r="U20" s="194">
        <f t="shared" si="3"/>
        <v>73.75</v>
      </c>
      <c r="V20" s="191" t="str">
        <f t="shared" si="4"/>
        <v>B1</v>
      </c>
      <c r="W20" s="191">
        <v>9.25</v>
      </c>
      <c r="X20" s="198" t="s">
        <v>322</v>
      </c>
      <c r="Y20" s="191">
        <v>4</v>
      </c>
      <c r="Z20" s="191">
        <v>68.5</v>
      </c>
      <c r="AA20" s="194">
        <f t="shared" si="5"/>
        <v>85.75</v>
      </c>
      <c r="AB20" s="191" t="str">
        <f t="shared" si="6"/>
        <v>A2</v>
      </c>
      <c r="AC20" s="197">
        <v>37.5</v>
      </c>
      <c r="AD20" s="191">
        <v>19</v>
      </c>
      <c r="AE20" s="191">
        <v>41</v>
      </c>
      <c r="AF20" s="200">
        <f t="shared" si="7"/>
        <v>318.5</v>
      </c>
      <c r="AG20" s="200">
        <f t="shared" si="9"/>
        <v>57.909090909090907</v>
      </c>
      <c r="AH20" s="201" t="str">
        <f t="shared" si="8"/>
        <v>C1</v>
      </c>
      <c r="AI20" s="177">
        <v>86</v>
      </c>
    </row>
    <row r="21" spans="1:35" ht="15.75" customHeight="1">
      <c r="A21" s="184">
        <v>15</v>
      </c>
      <c r="B21" s="209" t="s">
        <v>131</v>
      </c>
      <c r="C21" s="186">
        <v>9</v>
      </c>
      <c r="D21" s="205">
        <v>5</v>
      </c>
      <c r="E21" s="197">
        <v>5</v>
      </c>
      <c r="F21" s="197">
        <v>69</v>
      </c>
      <c r="G21" s="190">
        <f t="shared" si="10"/>
        <v>88</v>
      </c>
      <c r="H21" s="191" t="str">
        <f t="shared" si="0"/>
        <v>A2</v>
      </c>
      <c r="I21" s="191">
        <v>9.75</v>
      </c>
      <c r="J21" s="197">
        <v>5</v>
      </c>
      <c r="K21" s="197">
        <v>5</v>
      </c>
      <c r="L21" s="191">
        <v>58.5</v>
      </c>
      <c r="M21" s="194">
        <f t="shared" si="1"/>
        <v>78.25</v>
      </c>
      <c r="N21" s="195" t="str">
        <f t="shared" si="2"/>
        <v>B1</v>
      </c>
      <c r="O21" s="184">
        <v>15</v>
      </c>
      <c r="P21" s="210" t="s">
        <v>131</v>
      </c>
      <c r="Q21" s="197">
        <v>9</v>
      </c>
      <c r="R21" s="197">
        <v>5</v>
      </c>
      <c r="S21" s="197">
        <v>5</v>
      </c>
      <c r="T21" s="197">
        <v>58.5</v>
      </c>
      <c r="U21" s="194">
        <f t="shared" si="3"/>
        <v>77.5</v>
      </c>
      <c r="V21" s="191" t="str">
        <f t="shared" si="4"/>
        <v>B1</v>
      </c>
      <c r="W21" s="191">
        <v>9.75</v>
      </c>
      <c r="X21" s="198" t="s">
        <v>324</v>
      </c>
      <c r="Y21" s="191">
        <v>5</v>
      </c>
      <c r="Z21" s="191">
        <v>74</v>
      </c>
      <c r="AA21" s="194">
        <f t="shared" si="5"/>
        <v>93.25</v>
      </c>
      <c r="AB21" s="191" t="str">
        <f t="shared" si="6"/>
        <v>A1</v>
      </c>
      <c r="AC21" s="197">
        <v>45</v>
      </c>
      <c r="AD21" s="191" t="s">
        <v>326</v>
      </c>
      <c r="AE21" s="191" t="s">
        <v>326</v>
      </c>
      <c r="AF21" s="200">
        <f t="shared" si="7"/>
        <v>382</v>
      </c>
      <c r="AG21" s="200">
        <f t="shared" si="9"/>
        <v>69.454545454545453</v>
      </c>
      <c r="AH21" s="201" t="str">
        <f t="shared" si="8"/>
        <v>B2</v>
      </c>
      <c r="AI21" s="177">
        <v>67</v>
      </c>
    </row>
    <row r="22" spans="1:35" ht="15.75" customHeight="1">
      <c r="A22" s="184">
        <v>16</v>
      </c>
      <c r="B22" s="204" t="s">
        <v>90</v>
      </c>
      <c r="C22" s="186">
        <v>9.25</v>
      </c>
      <c r="D22" s="205">
        <v>5</v>
      </c>
      <c r="E22" s="197">
        <v>5</v>
      </c>
      <c r="F22" s="197">
        <v>70.5</v>
      </c>
      <c r="G22" s="190">
        <f t="shared" si="10"/>
        <v>89.75</v>
      </c>
      <c r="H22" s="191" t="str">
        <f t="shared" si="0"/>
        <v>A2</v>
      </c>
      <c r="I22" s="191">
        <v>8.25</v>
      </c>
      <c r="J22" s="197">
        <v>5</v>
      </c>
      <c r="K22" s="197">
        <v>5</v>
      </c>
      <c r="L22" s="191">
        <v>59</v>
      </c>
      <c r="M22" s="194">
        <f t="shared" si="1"/>
        <v>77.25</v>
      </c>
      <c r="N22" s="195" t="str">
        <f t="shared" si="2"/>
        <v>B1</v>
      </c>
      <c r="O22" s="184">
        <v>16</v>
      </c>
      <c r="P22" s="206" t="s">
        <v>90</v>
      </c>
      <c r="Q22" s="197">
        <v>8.25</v>
      </c>
      <c r="R22" s="197">
        <v>5</v>
      </c>
      <c r="S22" s="197">
        <v>5</v>
      </c>
      <c r="T22" s="197">
        <v>67</v>
      </c>
      <c r="U22" s="194">
        <f t="shared" si="3"/>
        <v>85.25</v>
      </c>
      <c r="V22" s="191" t="str">
        <f t="shared" si="4"/>
        <v>A2</v>
      </c>
      <c r="W22" s="191">
        <v>7.25</v>
      </c>
      <c r="X22" s="198" t="s">
        <v>325</v>
      </c>
      <c r="Y22" s="191">
        <v>5</v>
      </c>
      <c r="Z22" s="191">
        <v>75</v>
      </c>
      <c r="AA22" s="194">
        <f t="shared" si="5"/>
        <v>92.25</v>
      </c>
      <c r="AB22" s="191" t="str">
        <f t="shared" si="6"/>
        <v>A1</v>
      </c>
      <c r="AC22" s="197">
        <v>47.5</v>
      </c>
      <c r="AD22" s="191">
        <v>50</v>
      </c>
      <c r="AE22" s="191">
        <v>46</v>
      </c>
      <c r="AF22" s="200">
        <f t="shared" si="7"/>
        <v>392</v>
      </c>
      <c r="AG22" s="200">
        <f t="shared" si="9"/>
        <v>71.27272727272728</v>
      </c>
      <c r="AH22" s="201" t="str">
        <f t="shared" si="8"/>
        <v>B1</v>
      </c>
      <c r="AI22" s="177">
        <v>68</v>
      </c>
    </row>
    <row r="23" spans="1:35" ht="15.75" customHeight="1">
      <c r="A23" s="184">
        <v>17</v>
      </c>
      <c r="B23" s="202" t="s">
        <v>94</v>
      </c>
      <c r="C23" s="186">
        <v>10</v>
      </c>
      <c r="D23" s="205">
        <v>5</v>
      </c>
      <c r="E23" s="197">
        <v>5</v>
      </c>
      <c r="F23" s="197">
        <v>77</v>
      </c>
      <c r="G23" s="190">
        <f t="shared" si="10"/>
        <v>97</v>
      </c>
      <c r="H23" s="191" t="str">
        <f t="shared" si="0"/>
        <v>A1</v>
      </c>
      <c r="I23" s="191">
        <v>10</v>
      </c>
      <c r="J23" s="197">
        <v>5</v>
      </c>
      <c r="K23" s="197">
        <v>5</v>
      </c>
      <c r="L23" s="191">
        <v>79</v>
      </c>
      <c r="M23" s="194">
        <f t="shared" si="1"/>
        <v>99</v>
      </c>
      <c r="N23" s="195" t="str">
        <f t="shared" si="2"/>
        <v>A1</v>
      </c>
      <c r="O23" s="184">
        <v>17</v>
      </c>
      <c r="P23" s="203" t="s">
        <v>94</v>
      </c>
      <c r="Q23" s="197">
        <v>10</v>
      </c>
      <c r="R23" s="197">
        <v>5</v>
      </c>
      <c r="S23" s="197">
        <v>5</v>
      </c>
      <c r="T23" s="197">
        <v>77</v>
      </c>
      <c r="U23" s="194">
        <f t="shared" si="3"/>
        <v>97</v>
      </c>
      <c r="V23" s="191" t="str">
        <f t="shared" si="4"/>
        <v>A1</v>
      </c>
      <c r="W23" s="191">
        <v>10</v>
      </c>
      <c r="X23" s="198" t="s">
        <v>325</v>
      </c>
      <c r="Y23" s="191">
        <v>5</v>
      </c>
      <c r="Z23" s="191">
        <v>80</v>
      </c>
      <c r="AA23" s="194">
        <f t="shared" si="5"/>
        <v>100</v>
      </c>
      <c r="AB23" s="191" t="str">
        <f t="shared" si="6"/>
        <v>A1</v>
      </c>
      <c r="AC23" s="197">
        <v>47.5</v>
      </c>
      <c r="AD23" s="191">
        <v>49.5</v>
      </c>
      <c r="AE23" s="191">
        <v>50</v>
      </c>
      <c r="AF23" s="200">
        <f t="shared" si="7"/>
        <v>440.5</v>
      </c>
      <c r="AG23" s="200">
        <f t="shared" si="9"/>
        <v>80.090909090909093</v>
      </c>
      <c r="AH23" s="201" t="str">
        <f t="shared" si="8"/>
        <v>B1</v>
      </c>
      <c r="AI23" s="177">
        <v>88</v>
      </c>
    </row>
    <row r="24" spans="1:35" ht="15.75" customHeight="1">
      <c r="A24" s="184">
        <v>18</v>
      </c>
      <c r="B24" s="207" t="s">
        <v>99</v>
      </c>
      <c r="C24" s="186">
        <v>9.25</v>
      </c>
      <c r="D24" s="205">
        <v>5</v>
      </c>
      <c r="E24" s="197">
        <v>4</v>
      </c>
      <c r="F24" s="197">
        <v>59.5</v>
      </c>
      <c r="G24" s="190">
        <f t="shared" si="10"/>
        <v>77.75</v>
      </c>
      <c r="H24" s="191" t="str">
        <f t="shared" si="0"/>
        <v>B1</v>
      </c>
      <c r="I24" s="191">
        <v>8</v>
      </c>
      <c r="J24" s="197">
        <v>5</v>
      </c>
      <c r="K24" s="197">
        <v>5</v>
      </c>
      <c r="L24" s="191">
        <v>49</v>
      </c>
      <c r="M24" s="194">
        <f t="shared" si="1"/>
        <v>67</v>
      </c>
      <c r="N24" s="195" t="str">
        <f t="shared" si="2"/>
        <v>B2</v>
      </c>
      <c r="O24" s="184">
        <v>18</v>
      </c>
      <c r="P24" s="208" t="s">
        <v>99</v>
      </c>
      <c r="Q24" s="197">
        <v>8.5</v>
      </c>
      <c r="R24" s="197">
        <v>5</v>
      </c>
      <c r="S24" s="197">
        <v>5</v>
      </c>
      <c r="T24" s="197">
        <v>59</v>
      </c>
      <c r="U24" s="194">
        <f t="shared" si="3"/>
        <v>77.5</v>
      </c>
      <c r="V24" s="191" t="str">
        <f t="shared" si="4"/>
        <v>B1</v>
      </c>
      <c r="W24" s="191">
        <v>5</v>
      </c>
      <c r="X24" s="198" t="s">
        <v>322</v>
      </c>
      <c r="Y24" s="191">
        <v>4</v>
      </c>
      <c r="Z24" s="191">
        <v>73.5</v>
      </c>
      <c r="AA24" s="194">
        <f t="shared" si="5"/>
        <v>86.5</v>
      </c>
      <c r="AB24" s="191" t="str">
        <f t="shared" si="6"/>
        <v>A2</v>
      </c>
      <c r="AC24" s="197">
        <v>41</v>
      </c>
      <c r="AD24" s="191">
        <v>44</v>
      </c>
      <c r="AE24" s="191">
        <v>46</v>
      </c>
      <c r="AF24" s="200">
        <f t="shared" si="7"/>
        <v>349.75</v>
      </c>
      <c r="AG24" s="200">
        <f t="shared" si="9"/>
        <v>63.590909090909086</v>
      </c>
      <c r="AH24" s="201" t="str">
        <f t="shared" si="8"/>
        <v>B2</v>
      </c>
      <c r="AI24" s="177">
        <v>83</v>
      </c>
    </row>
    <row r="25" spans="1:35" ht="15.75" customHeight="1">
      <c r="A25" s="184">
        <v>19</v>
      </c>
      <c r="B25" s="207" t="s">
        <v>104</v>
      </c>
      <c r="C25" s="186">
        <v>7.5</v>
      </c>
      <c r="D25" s="205">
        <v>5</v>
      </c>
      <c r="E25" s="197">
        <v>4</v>
      </c>
      <c r="F25" s="197">
        <v>34.5</v>
      </c>
      <c r="G25" s="190">
        <f t="shared" si="10"/>
        <v>51</v>
      </c>
      <c r="H25" s="191" t="str">
        <f t="shared" si="0"/>
        <v>C1</v>
      </c>
      <c r="I25" s="191">
        <v>7.75</v>
      </c>
      <c r="J25" s="197">
        <v>5</v>
      </c>
      <c r="K25" s="197">
        <v>5</v>
      </c>
      <c r="L25" s="191">
        <v>45</v>
      </c>
      <c r="M25" s="194">
        <f t="shared" si="1"/>
        <v>62.75</v>
      </c>
      <c r="N25" s="195" t="str">
        <f t="shared" si="2"/>
        <v>B2</v>
      </c>
      <c r="O25" s="184">
        <v>19</v>
      </c>
      <c r="P25" s="208" t="s">
        <v>104</v>
      </c>
      <c r="Q25" s="197">
        <v>6</v>
      </c>
      <c r="R25" s="197">
        <v>5</v>
      </c>
      <c r="S25" s="197">
        <v>5</v>
      </c>
      <c r="T25" s="197">
        <v>52.5</v>
      </c>
      <c r="U25" s="194">
        <f t="shared" si="3"/>
        <v>68.5</v>
      </c>
      <c r="V25" s="191" t="str">
        <f t="shared" si="4"/>
        <v>B2</v>
      </c>
      <c r="W25" s="191">
        <v>9.25</v>
      </c>
      <c r="X25" s="198" t="s">
        <v>322</v>
      </c>
      <c r="Y25" s="191">
        <v>4</v>
      </c>
      <c r="Z25" s="191">
        <v>52</v>
      </c>
      <c r="AA25" s="194">
        <f t="shared" si="5"/>
        <v>69.25</v>
      </c>
      <c r="AB25" s="191" t="str">
        <f t="shared" si="6"/>
        <v>B2</v>
      </c>
      <c r="AC25" s="197">
        <v>23.5</v>
      </c>
      <c r="AD25" s="191">
        <v>23</v>
      </c>
      <c r="AE25" s="191">
        <v>32</v>
      </c>
      <c r="AF25" s="200">
        <f t="shared" si="7"/>
        <v>275</v>
      </c>
      <c r="AG25" s="200">
        <f t="shared" si="9"/>
        <v>50</v>
      </c>
      <c r="AH25" s="201" t="str">
        <f t="shared" si="8"/>
        <v>C2</v>
      </c>
      <c r="AI25" s="177">
        <v>79</v>
      </c>
    </row>
    <row r="26" spans="1:35" ht="15.75" customHeight="1">
      <c r="A26" s="184">
        <v>20</v>
      </c>
      <c r="B26" s="211" t="s">
        <v>109</v>
      </c>
      <c r="C26" s="186">
        <v>9.75</v>
      </c>
      <c r="D26" s="205">
        <v>5</v>
      </c>
      <c r="E26" s="197">
        <v>5</v>
      </c>
      <c r="F26" s="197">
        <v>79</v>
      </c>
      <c r="G26" s="190">
        <f t="shared" si="10"/>
        <v>98.75</v>
      </c>
      <c r="H26" s="191" t="str">
        <f t="shared" si="0"/>
        <v>A1</v>
      </c>
      <c r="I26" s="191">
        <v>10</v>
      </c>
      <c r="J26" s="197">
        <v>5</v>
      </c>
      <c r="K26" s="197">
        <v>5</v>
      </c>
      <c r="L26" s="191">
        <v>79</v>
      </c>
      <c r="M26" s="194">
        <f t="shared" si="1"/>
        <v>99</v>
      </c>
      <c r="N26" s="195" t="str">
        <f t="shared" si="2"/>
        <v>A1</v>
      </c>
      <c r="O26" s="184">
        <v>20</v>
      </c>
      <c r="P26" s="211" t="s">
        <v>109</v>
      </c>
      <c r="Q26" s="197">
        <v>10</v>
      </c>
      <c r="R26" s="197">
        <v>5</v>
      </c>
      <c r="S26" s="197">
        <v>5</v>
      </c>
      <c r="T26" s="197">
        <v>74</v>
      </c>
      <c r="U26" s="194">
        <f t="shared" si="3"/>
        <v>94</v>
      </c>
      <c r="V26" s="191" t="str">
        <f t="shared" si="4"/>
        <v>A1</v>
      </c>
      <c r="W26" s="191">
        <v>10</v>
      </c>
      <c r="X26" s="198" t="s">
        <v>325</v>
      </c>
      <c r="Y26" s="191">
        <v>5</v>
      </c>
      <c r="Z26" s="191">
        <v>80</v>
      </c>
      <c r="AA26" s="194">
        <f t="shared" si="5"/>
        <v>100</v>
      </c>
      <c r="AB26" s="191" t="str">
        <f t="shared" si="6"/>
        <v>A1</v>
      </c>
      <c r="AC26" s="197">
        <v>49.5</v>
      </c>
      <c r="AD26" s="191">
        <v>50</v>
      </c>
      <c r="AE26" s="191">
        <v>50</v>
      </c>
      <c r="AF26" s="200">
        <f t="shared" si="7"/>
        <v>441.25</v>
      </c>
      <c r="AG26" s="200">
        <f t="shared" si="9"/>
        <v>80.22727272727272</v>
      </c>
      <c r="AH26" s="201" t="str">
        <f t="shared" si="8"/>
        <v>B1</v>
      </c>
      <c r="AI26" s="177">
        <v>87</v>
      </c>
    </row>
    <row r="27" spans="1:35" ht="15.75" customHeight="1" thickBot="1">
      <c r="A27" s="212">
        <v>21</v>
      </c>
      <c r="B27" s="213" t="s">
        <v>113</v>
      </c>
      <c r="C27" s="214">
        <v>7.5</v>
      </c>
      <c r="D27" s="215">
        <v>3</v>
      </c>
      <c r="E27" s="216">
        <v>4</v>
      </c>
      <c r="F27" s="216">
        <v>44.5</v>
      </c>
      <c r="G27" s="217">
        <f t="shared" si="10"/>
        <v>59</v>
      </c>
      <c r="H27" s="218" t="str">
        <f t="shared" si="0"/>
        <v>C1</v>
      </c>
      <c r="I27" s="218">
        <v>7.5</v>
      </c>
      <c r="J27" s="216">
        <v>4</v>
      </c>
      <c r="K27" s="216">
        <v>4</v>
      </c>
      <c r="L27" s="218">
        <v>36</v>
      </c>
      <c r="M27" s="219">
        <f t="shared" si="1"/>
        <v>51.5</v>
      </c>
      <c r="N27" s="220" t="str">
        <f t="shared" si="2"/>
        <v>C1</v>
      </c>
      <c r="O27" s="212">
        <v>21</v>
      </c>
      <c r="P27" s="221" t="s">
        <v>113</v>
      </c>
      <c r="Q27" s="216">
        <v>6.5</v>
      </c>
      <c r="R27" s="216">
        <v>3.5</v>
      </c>
      <c r="S27" s="216">
        <v>5</v>
      </c>
      <c r="T27" s="216">
        <v>18.5</v>
      </c>
      <c r="U27" s="219">
        <f t="shared" si="3"/>
        <v>33.5</v>
      </c>
      <c r="V27" s="218" t="str">
        <f t="shared" si="4"/>
        <v>D</v>
      </c>
      <c r="W27" s="218">
        <v>9.5</v>
      </c>
      <c r="X27" s="222" t="s">
        <v>325</v>
      </c>
      <c r="Y27" s="218">
        <v>4</v>
      </c>
      <c r="Z27" s="218">
        <v>55.5</v>
      </c>
      <c r="AA27" s="219">
        <f t="shared" si="5"/>
        <v>74</v>
      </c>
      <c r="AB27" s="218" t="str">
        <f t="shared" si="6"/>
        <v>B1</v>
      </c>
      <c r="AC27" s="216">
        <v>37.5</v>
      </c>
      <c r="AD27" s="218">
        <v>27</v>
      </c>
      <c r="AE27" s="218">
        <v>39</v>
      </c>
      <c r="AF27" s="223">
        <f t="shared" si="7"/>
        <v>255.5</v>
      </c>
      <c r="AG27" s="223">
        <f t="shared" si="9"/>
        <v>46.454545454545453</v>
      </c>
      <c r="AH27" s="224" t="str">
        <f t="shared" si="8"/>
        <v>C2</v>
      </c>
      <c r="AI27" s="225">
        <v>81</v>
      </c>
    </row>
    <row r="28" spans="1:35" ht="15.75" customHeight="1">
      <c r="A28" s="3"/>
      <c r="B28" s="59"/>
      <c r="C28" s="3"/>
      <c r="D28" s="3"/>
      <c r="E28" s="226"/>
      <c r="F28" s="226"/>
      <c r="G28" s="3"/>
      <c r="H28" s="3"/>
      <c r="I28" s="60"/>
      <c r="J28" s="60"/>
      <c r="K28" s="60"/>
      <c r="L28" s="60"/>
      <c r="M28" s="60"/>
      <c r="N28" s="60"/>
      <c r="O28" s="3"/>
      <c r="P28" s="59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</row>
    <row r="29" spans="1:35" ht="15.75" customHeight="1">
      <c r="A29" s="60"/>
      <c r="B29" s="60"/>
      <c r="C29" s="60"/>
      <c r="D29" s="60"/>
      <c r="E29" s="227"/>
      <c r="F29" s="227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D29" s="60"/>
      <c r="AE29" s="60"/>
      <c r="AF29" s="60"/>
      <c r="AG29" s="60"/>
      <c r="AH29" s="60"/>
    </row>
    <row r="30" spans="1:35" ht="15.75" customHeight="1">
      <c r="A30" s="60"/>
      <c r="B30" s="60"/>
      <c r="C30" s="60"/>
      <c r="D30" s="60"/>
      <c r="E30" s="227"/>
      <c r="F30" s="227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</row>
    <row r="31" spans="1:35" ht="15.75" customHeight="1">
      <c r="A31" s="60"/>
      <c r="B31" s="60"/>
      <c r="C31" s="60"/>
      <c r="D31" s="60"/>
      <c r="E31" s="227"/>
      <c r="F31" s="227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</row>
    <row r="32" spans="1:35" ht="15.75" customHeight="1">
      <c r="A32" s="60"/>
      <c r="B32" s="60"/>
      <c r="C32" s="60"/>
      <c r="D32" s="60"/>
      <c r="E32" s="227"/>
      <c r="F32" s="227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</row>
    <row r="33" spans="1:34" ht="15.75" customHeight="1">
      <c r="A33" s="60"/>
      <c r="B33" s="60"/>
      <c r="C33" s="60"/>
      <c r="D33" s="60"/>
      <c r="E33" s="227"/>
      <c r="F33" s="227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</row>
    <row r="34" spans="1:34" ht="15.75" customHeight="1">
      <c r="A34" s="60"/>
      <c r="B34" s="60"/>
      <c r="C34" s="60"/>
      <c r="D34" s="60"/>
      <c r="E34" s="227"/>
      <c r="F34" s="227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</row>
    <row r="35" spans="1:34" ht="15.75" customHeight="1">
      <c r="A35" s="60"/>
      <c r="B35" s="60"/>
      <c r="C35" s="60"/>
      <c r="D35" s="60"/>
      <c r="E35" s="227"/>
      <c r="F35" s="227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</row>
    <row r="36" spans="1:34" ht="15.75" customHeight="1">
      <c r="A36" s="60"/>
      <c r="B36" s="60"/>
      <c r="C36" s="60"/>
      <c r="D36" s="60"/>
      <c r="E36" s="227"/>
      <c r="F36" s="227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</row>
    <row r="37" spans="1:34" ht="15.75" customHeight="1">
      <c r="A37" s="60"/>
      <c r="B37" s="60"/>
      <c r="C37" s="60"/>
      <c r="D37" s="60"/>
      <c r="E37" s="227"/>
      <c r="F37" s="227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</row>
    <row r="38" spans="1:34" ht="15.75" customHeight="1">
      <c r="A38" s="60"/>
      <c r="B38" s="60"/>
      <c r="C38" s="60"/>
      <c r="D38" s="60"/>
      <c r="E38" s="227"/>
      <c r="F38" s="227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</row>
    <row r="39" spans="1:34" ht="15.75" customHeight="1">
      <c r="A39" s="60"/>
      <c r="B39" s="60"/>
      <c r="C39" s="60"/>
      <c r="D39" s="60"/>
      <c r="E39" s="227"/>
      <c r="F39" s="227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</row>
    <row r="40" spans="1:34" ht="15.75" customHeight="1">
      <c r="A40" s="60"/>
      <c r="B40" s="60"/>
      <c r="C40" s="60"/>
      <c r="D40" s="60"/>
      <c r="E40" s="227"/>
      <c r="F40" s="227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</row>
    <row r="41" spans="1:34" ht="15.75" customHeight="1">
      <c r="A41" s="60"/>
      <c r="B41" s="60"/>
      <c r="C41" s="60"/>
      <c r="D41" s="60"/>
      <c r="E41" s="227"/>
      <c r="F41" s="227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</row>
    <row r="42" spans="1:34" ht="15.75" customHeight="1">
      <c r="A42" s="60"/>
      <c r="B42" s="60"/>
      <c r="C42" s="60"/>
      <c r="D42" s="60"/>
      <c r="E42" s="227"/>
      <c r="F42" s="227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</row>
    <row r="43" spans="1:34" ht="15.75" customHeight="1">
      <c r="A43" s="60"/>
      <c r="B43" s="60"/>
      <c r="C43" s="60"/>
      <c r="D43" s="60"/>
      <c r="E43" s="227"/>
      <c r="F43" s="227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</row>
    <row r="44" spans="1:34" ht="15.75" customHeight="1">
      <c r="A44" s="60"/>
      <c r="B44" s="60"/>
      <c r="C44" s="60"/>
      <c r="D44" s="60"/>
      <c r="E44" s="227"/>
      <c r="F44" s="227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</row>
    <row r="45" spans="1:34" ht="15.75" customHeight="1">
      <c r="A45" s="60"/>
      <c r="B45" s="60"/>
      <c r="C45" s="60"/>
      <c r="D45" s="60"/>
      <c r="E45" s="227"/>
      <c r="F45" s="227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</row>
    <row r="46" spans="1:34" ht="15.75" customHeight="1">
      <c r="A46" s="60"/>
      <c r="B46" s="60"/>
      <c r="C46" s="60"/>
      <c r="D46" s="60"/>
      <c r="E46" s="227"/>
      <c r="F46" s="227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</row>
    <row r="47" spans="1:34" ht="15.75" customHeight="1">
      <c r="A47" s="60"/>
      <c r="B47" s="60"/>
      <c r="C47" s="60"/>
      <c r="D47" s="60"/>
      <c r="E47" s="227"/>
      <c r="F47" s="227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</row>
    <row r="48" spans="1:34" ht="15.75" customHeight="1">
      <c r="A48" s="60"/>
      <c r="B48" s="60"/>
      <c r="C48" s="60"/>
      <c r="D48" s="60"/>
      <c r="E48" s="227"/>
      <c r="F48" s="227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</row>
    <row r="49" spans="1:34" ht="15.75" customHeight="1">
      <c r="A49" s="60"/>
      <c r="B49" s="60"/>
      <c r="C49" s="60"/>
      <c r="D49" s="60"/>
      <c r="E49" s="227"/>
      <c r="F49" s="227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</row>
    <row r="50" spans="1:34" ht="15.75" customHeight="1">
      <c r="A50" s="60"/>
      <c r="B50" s="60"/>
      <c r="C50" s="60"/>
      <c r="D50" s="60"/>
      <c r="E50" s="227"/>
      <c r="F50" s="227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</row>
    <row r="51" spans="1:34" ht="15.75" customHeight="1">
      <c r="A51" s="60"/>
      <c r="B51" s="60"/>
      <c r="C51" s="60"/>
      <c r="D51" s="60"/>
      <c r="E51" s="227"/>
      <c r="F51" s="227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</row>
    <row r="52" spans="1:34" ht="15.75" customHeight="1">
      <c r="A52" s="60"/>
      <c r="B52" s="60"/>
      <c r="C52" s="60"/>
      <c r="D52" s="60"/>
      <c r="E52" s="227"/>
      <c r="F52" s="227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</row>
    <row r="53" spans="1:34" ht="15.75" customHeight="1">
      <c r="A53" s="60"/>
      <c r="B53" s="60"/>
      <c r="C53" s="60"/>
      <c r="D53" s="60"/>
      <c r="E53" s="227"/>
      <c r="F53" s="227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</row>
    <row r="54" spans="1:34" ht="15.75" customHeight="1">
      <c r="A54" s="60"/>
      <c r="B54" s="60"/>
      <c r="C54" s="60"/>
      <c r="D54" s="60"/>
      <c r="E54" s="227"/>
      <c r="F54" s="227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</row>
    <row r="55" spans="1:34" ht="15.75" customHeight="1">
      <c r="A55" s="60"/>
      <c r="B55" s="60"/>
      <c r="C55" s="60"/>
      <c r="D55" s="60"/>
      <c r="E55" s="227"/>
      <c r="F55" s="227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</row>
    <row r="56" spans="1:34" ht="15.75" customHeight="1">
      <c r="A56" s="60"/>
      <c r="B56" s="60"/>
      <c r="C56" s="60"/>
      <c r="D56" s="60"/>
      <c r="E56" s="227"/>
      <c r="F56" s="227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</row>
    <row r="57" spans="1:34" ht="15.75" customHeight="1">
      <c r="A57" s="60"/>
      <c r="B57" s="60"/>
      <c r="C57" s="60"/>
      <c r="D57" s="60"/>
      <c r="E57" s="227"/>
      <c r="F57" s="227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</row>
    <row r="58" spans="1:34" ht="15.75" customHeight="1">
      <c r="A58" s="60"/>
      <c r="B58" s="60"/>
      <c r="C58" s="60"/>
      <c r="D58" s="60"/>
      <c r="E58" s="227"/>
      <c r="F58" s="227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</row>
    <row r="59" spans="1:34" ht="15.75" customHeight="1">
      <c r="A59" s="60"/>
      <c r="B59" s="60"/>
      <c r="C59" s="60"/>
      <c r="D59" s="60"/>
      <c r="E59" s="227"/>
      <c r="F59" s="227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</row>
    <row r="60" spans="1:34" ht="15.75" customHeight="1">
      <c r="A60" s="60"/>
      <c r="B60" s="60"/>
      <c r="C60" s="60"/>
      <c r="D60" s="60"/>
      <c r="E60" s="227"/>
      <c r="F60" s="227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</row>
    <row r="61" spans="1:34" ht="15.75" customHeight="1">
      <c r="A61" s="60"/>
      <c r="B61" s="60"/>
      <c r="C61" s="60"/>
      <c r="D61" s="60"/>
      <c r="E61" s="227"/>
      <c r="F61" s="227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</row>
    <row r="62" spans="1:34" ht="15.75" customHeight="1">
      <c r="A62" s="60"/>
      <c r="B62" s="60"/>
      <c r="C62" s="60"/>
      <c r="D62" s="60"/>
      <c r="E62" s="227"/>
      <c r="F62" s="227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</row>
    <row r="63" spans="1:34" ht="15.75" customHeight="1">
      <c r="A63" s="60"/>
      <c r="B63" s="60"/>
      <c r="C63" s="60"/>
      <c r="D63" s="60"/>
      <c r="E63" s="227"/>
      <c r="F63" s="227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</row>
    <row r="64" spans="1:34" ht="15.75" customHeight="1">
      <c r="A64" s="60"/>
      <c r="B64" s="60"/>
      <c r="C64" s="60"/>
      <c r="D64" s="60"/>
      <c r="E64" s="227"/>
      <c r="F64" s="227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</row>
    <row r="65" spans="1:34" ht="15.75" customHeight="1">
      <c r="A65" s="60"/>
      <c r="B65" s="60"/>
      <c r="C65" s="60"/>
      <c r="D65" s="60"/>
      <c r="E65" s="227"/>
      <c r="F65" s="227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</row>
    <row r="66" spans="1:34" ht="15.75" customHeight="1">
      <c r="A66" s="60"/>
      <c r="B66" s="60"/>
      <c r="C66" s="60"/>
      <c r="D66" s="60"/>
      <c r="E66" s="227"/>
      <c r="F66" s="227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</row>
    <row r="67" spans="1:34" ht="15.75" customHeight="1">
      <c r="A67" s="60"/>
      <c r="B67" s="60"/>
      <c r="C67" s="60"/>
      <c r="D67" s="60"/>
      <c r="E67" s="227"/>
      <c r="F67" s="227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</row>
    <row r="68" spans="1:34" ht="15.75" customHeight="1">
      <c r="A68" s="60"/>
      <c r="B68" s="60"/>
      <c r="C68" s="60"/>
      <c r="D68" s="60"/>
      <c r="E68" s="227"/>
      <c r="F68" s="227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60"/>
      <c r="AG68" s="60"/>
      <c r="AH68" s="60"/>
    </row>
    <row r="69" spans="1:34" ht="15.75" customHeight="1">
      <c r="A69" s="60"/>
      <c r="B69" s="60"/>
      <c r="C69" s="60"/>
      <c r="D69" s="60"/>
      <c r="E69" s="227"/>
      <c r="F69" s="227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60"/>
      <c r="AG69" s="60"/>
      <c r="AH69" s="60"/>
    </row>
    <row r="70" spans="1:34" ht="15.75" customHeight="1">
      <c r="A70" s="60"/>
      <c r="B70" s="60"/>
      <c r="C70" s="60"/>
      <c r="D70" s="60"/>
      <c r="E70" s="227"/>
      <c r="F70" s="227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</row>
    <row r="71" spans="1:34" ht="15.75" customHeight="1">
      <c r="A71" s="60"/>
      <c r="B71" s="60"/>
      <c r="C71" s="60"/>
      <c r="D71" s="60"/>
      <c r="E71" s="227"/>
      <c r="F71" s="227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60"/>
      <c r="AH71" s="60"/>
    </row>
    <row r="72" spans="1:34" ht="15.75" customHeight="1">
      <c r="A72" s="60"/>
      <c r="B72" s="60"/>
      <c r="C72" s="60"/>
      <c r="D72" s="60"/>
      <c r="E72" s="227"/>
      <c r="F72" s="227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  <c r="AG72" s="60"/>
      <c r="AH72" s="60"/>
    </row>
    <row r="73" spans="1:34" ht="15.75" customHeight="1">
      <c r="A73" s="60"/>
      <c r="B73" s="60"/>
      <c r="C73" s="60"/>
      <c r="D73" s="60"/>
      <c r="E73" s="227"/>
      <c r="F73" s="227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  <c r="AG73" s="60"/>
      <c r="AH73" s="60"/>
    </row>
    <row r="74" spans="1:34" ht="15.75" customHeight="1">
      <c r="A74" s="60"/>
      <c r="B74" s="60"/>
      <c r="C74" s="60"/>
      <c r="D74" s="60"/>
      <c r="E74" s="227"/>
      <c r="F74" s="227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  <c r="AG74" s="60"/>
      <c r="AH74" s="60"/>
    </row>
    <row r="75" spans="1:34" ht="15.75" customHeight="1">
      <c r="A75" s="60"/>
      <c r="B75" s="60"/>
      <c r="C75" s="60"/>
      <c r="D75" s="60"/>
      <c r="E75" s="227"/>
      <c r="F75" s="227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D75" s="60"/>
      <c r="AE75" s="60"/>
      <c r="AF75" s="60"/>
      <c r="AG75" s="60"/>
      <c r="AH75" s="60"/>
    </row>
    <row r="76" spans="1:34" ht="15.75" customHeight="1">
      <c r="A76" s="60"/>
      <c r="B76" s="60"/>
      <c r="C76" s="60"/>
      <c r="D76" s="60"/>
      <c r="E76" s="227"/>
      <c r="F76" s="227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</row>
    <row r="77" spans="1:34" ht="15.75" customHeight="1">
      <c r="A77" s="60"/>
      <c r="B77" s="60"/>
      <c r="C77" s="60"/>
      <c r="D77" s="60"/>
      <c r="E77" s="227"/>
      <c r="F77" s="227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  <c r="AE77" s="60"/>
      <c r="AF77" s="60"/>
      <c r="AG77" s="60"/>
      <c r="AH77" s="60"/>
    </row>
    <row r="78" spans="1:34" ht="15.75" customHeight="1">
      <c r="A78" s="60"/>
      <c r="B78" s="60"/>
      <c r="C78" s="60"/>
      <c r="D78" s="60"/>
      <c r="E78" s="227"/>
      <c r="F78" s="227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  <c r="AA78" s="60"/>
      <c r="AB78" s="60"/>
      <c r="AC78" s="60"/>
      <c r="AD78" s="60"/>
      <c r="AE78" s="60"/>
      <c r="AF78" s="60"/>
      <c r="AG78" s="60"/>
      <c r="AH78" s="60"/>
    </row>
    <row r="79" spans="1:34" ht="15.75" customHeight="1">
      <c r="A79" s="60"/>
      <c r="B79" s="60"/>
      <c r="C79" s="60"/>
      <c r="D79" s="60"/>
      <c r="E79" s="227"/>
      <c r="F79" s="227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</row>
    <row r="80" spans="1:34" ht="15.75" customHeight="1">
      <c r="A80" s="60"/>
      <c r="B80" s="60"/>
      <c r="C80" s="60"/>
      <c r="D80" s="60"/>
      <c r="E80" s="227"/>
      <c r="F80" s="227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  <c r="AA80" s="60"/>
      <c r="AB80" s="60"/>
      <c r="AC80" s="60"/>
      <c r="AD80" s="60"/>
      <c r="AE80" s="60"/>
      <c r="AF80" s="60"/>
      <c r="AG80" s="60"/>
      <c r="AH80" s="60"/>
    </row>
    <row r="81" spans="1:34" ht="15.75" customHeight="1">
      <c r="A81" s="60"/>
      <c r="B81" s="60"/>
      <c r="C81" s="60"/>
      <c r="D81" s="60"/>
      <c r="E81" s="227"/>
      <c r="F81" s="227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  <c r="AD81" s="60"/>
      <c r="AE81" s="60"/>
      <c r="AF81" s="60"/>
      <c r="AG81" s="60"/>
      <c r="AH81" s="60"/>
    </row>
    <row r="82" spans="1:34" ht="15.75" customHeight="1">
      <c r="A82" s="60"/>
      <c r="B82" s="60"/>
      <c r="C82" s="60"/>
      <c r="D82" s="60"/>
      <c r="E82" s="227"/>
      <c r="F82" s="227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/>
      <c r="AB82" s="60"/>
      <c r="AC82" s="60"/>
      <c r="AD82" s="60"/>
      <c r="AE82" s="60"/>
      <c r="AF82" s="60"/>
      <c r="AG82" s="60"/>
      <c r="AH82" s="60"/>
    </row>
    <row r="83" spans="1:34" ht="15.75" customHeight="1">
      <c r="A83" s="60"/>
      <c r="B83" s="60"/>
      <c r="C83" s="60"/>
      <c r="D83" s="60"/>
      <c r="E83" s="227"/>
      <c r="F83" s="227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  <c r="AA83" s="60"/>
      <c r="AB83" s="60"/>
      <c r="AC83" s="60"/>
      <c r="AD83" s="60"/>
      <c r="AE83" s="60"/>
      <c r="AF83" s="60"/>
      <c r="AG83" s="60"/>
      <c r="AH83" s="60"/>
    </row>
    <row r="84" spans="1:34" ht="15.75" customHeight="1">
      <c r="A84" s="60"/>
      <c r="B84" s="60"/>
      <c r="C84" s="60"/>
      <c r="D84" s="60"/>
      <c r="E84" s="227"/>
      <c r="F84" s="227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60"/>
      <c r="AG84" s="60"/>
      <c r="AH84" s="60"/>
    </row>
    <row r="85" spans="1:34" ht="15.75" customHeight="1">
      <c r="A85" s="60"/>
      <c r="B85" s="60"/>
      <c r="C85" s="60"/>
      <c r="D85" s="60"/>
      <c r="E85" s="227"/>
      <c r="F85" s="227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  <c r="AA85" s="60"/>
      <c r="AB85" s="60"/>
      <c r="AC85" s="60"/>
      <c r="AD85" s="60"/>
      <c r="AE85" s="60"/>
      <c r="AF85" s="60"/>
      <c r="AG85" s="60"/>
      <c r="AH85" s="60"/>
    </row>
    <row r="86" spans="1:34" ht="15.75" customHeight="1">
      <c r="A86" s="60"/>
      <c r="B86" s="60"/>
      <c r="C86" s="60"/>
      <c r="D86" s="60"/>
      <c r="E86" s="227"/>
      <c r="F86" s="227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  <c r="AA86" s="60"/>
      <c r="AB86" s="60"/>
      <c r="AC86" s="60"/>
      <c r="AD86" s="60"/>
      <c r="AE86" s="60"/>
      <c r="AF86" s="60"/>
      <c r="AG86" s="60"/>
      <c r="AH86" s="60"/>
    </row>
    <row r="87" spans="1:34" ht="15.75" customHeight="1">
      <c r="A87" s="60"/>
      <c r="B87" s="60"/>
      <c r="C87" s="60"/>
      <c r="D87" s="60"/>
      <c r="E87" s="227"/>
      <c r="F87" s="227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</row>
    <row r="88" spans="1:34" ht="15.75" customHeight="1">
      <c r="A88" s="60"/>
      <c r="B88" s="60"/>
      <c r="C88" s="60"/>
      <c r="D88" s="60"/>
      <c r="E88" s="227"/>
      <c r="F88" s="227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</row>
    <row r="89" spans="1:34" ht="15.75" customHeight="1">
      <c r="A89" s="60"/>
      <c r="B89" s="60"/>
      <c r="C89" s="60"/>
      <c r="D89" s="60"/>
      <c r="E89" s="227"/>
      <c r="F89" s="227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</row>
    <row r="90" spans="1:34" ht="15.75" customHeight="1">
      <c r="A90" s="60"/>
      <c r="B90" s="60"/>
      <c r="C90" s="60"/>
      <c r="D90" s="60"/>
      <c r="E90" s="227"/>
      <c r="F90" s="227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</row>
    <row r="91" spans="1:34" ht="15.75" customHeight="1">
      <c r="A91" s="60"/>
      <c r="B91" s="60"/>
      <c r="C91" s="60"/>
      <c r="D91" s="60"/>
      <c r="E91" s="227"/>
      <c r="F91" s="227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</row>
    <row r="92" spans="1:34" ht="15.75" customHeight="1">
      <c r="A92" s="60"/>
      <c r="B92" s="60"/>
      <c r="C92" s="60"/>
      <c r="D92" s="60"/>
      <c r="E92" s="227"/>
      <c r="F92" s="227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60"/>
      <c r="AG92" s="60"/>
      <c r="AH92" s="60"/>
    </row>
    <row r="93" spans="1:34" ht="15.75" customHeight="1">
      <c r="A93" s="60"/>
      <c r="B93" s="60"/>
      <c r="C93" s="60"/>
      <c r="D93" s="60"/>
      <c r="E93" s="227"/>
      <c r="F93" s="227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60"/>
      <c r="AG93" s="60"/>
      <c r="AH93" s="60"/>
    </row>
    <row r="94" spans="1:34" ht="15.75" customHeight="1">
      <c r="A94" s="60"/>
      <c r="B94" s="60"/>
      <c r="C94" s="60"/>
      <c r="D94" s="60"/>
      <c r="E94" s="227"/>
      <c r="F94" s="227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</row>
    <row r="95" spans="1:34" ht="15.75" customHeight="1">
      <c r="A95" s="60"/>
      <c r="B95" s="60"/>
      <c r="C95" s="60"/>
      <c r="D95" s="60"/>
      <c r="E95" s="227"/>
      <c r="F95" s="227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</row>
    <row r="96" spans="1:34" ht="15.75" customHeight="1">
      <c r="A96" s="60"/>
      <c r="B96" s="60"/>
      <c r="C96" s="60"/>
      <c r="D96" s="60"/>
      <c r="E96" s="227"/>
      <c r="F96" s="227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</row>
    <row r="97" spans="1:34" ht="15.75" customHeight="1">
      <c r="A97" s="60"/>
      <c r="B97" s="60"/>
      <c r="C97" s="60"/>
      <c r="D97" s="60"/>
      <c r="E97" s="227"/>
      <c r="F97" s="227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  <c r="AD97" s="60"/>
      <c r="AE97" s="60"/>
      <c r="AF97" s="60"/>
      <c r="AG97" s="60"/>
      <c r="AH97" s="60"/>
    </row>
    <row r="98" spans="1:34" ht="15.75" customHeight="1">
      <c r="A98" s="60"/>
      <c r="B98" s="60"/>
      <c r="C98" s="60"/>
      <c r="D98" s="60"/>
      <c r="E98" s="227"/>
      <c r="F98" s="227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  <c r="AA98" s="60"/>
      <c r="AB98" s="60"/>
      <c r="AC98" s="60"/>
      <c r="AD98" s="60"/>
      <c r="AE98" s="60"/>
      <c r="AF98" s="60"/>
      <c r="AG98" s="60"/>
      <c r="AH98" s="60"/>
    </row>
    <row r="99" spans="1:34" ht="15.75" customHeight="1">
      <c r="A99" s="60"/>
      <c r="B99" s="60"/>
      <c r="C99" s="60"/>
      <c r="D99" s="60"/>
      <c r="E99" s="227"/>
      <c r="F99" s="227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  <c r="AA99" s="60"/>
      <c r="AB99" s="60"/>
      <c r="AC99" s="60"/>
      <c r="AD99" s="60"/>
      <c r="AE99" s="60"/>
      <c r="AF99" s="60"/>
      <c r="AG99" s="60"/>
      <c r="AH99" s="60"/>
    </row>
    <row r="100" spans="1:34" ht="15.75" customHeight="1">
      <c r="A100" s="60"/>
      <c r="B100" s="60"/>
      <c r="C100" s="60"/>
      <c r="D100" s="60"/>
      <c r="E100" s="227"/>
      <c r="F100" s="227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  <c r="AA100" s="60"/>
      <c r="AB100" s="60"/>
      <c r="AC100" s="60"/>
      <c r="AD100" s="60"/>
      <c r="AE100" s="60"/>
      <c r="AF100" s="60"/>
      <c r="AG100" s="60"/>
      <c r="AH100" s="60"/>
    </row>
    <row r="101" spans="1:34" ht="15.75" customHeight="1">
      <c r="A101" s="60"/>
      <c r="B101" s="60"/>
      <c r="C101" s="60"/>
      <c r="D101" s="60"/>
      <c r="E101" s="227"/>
      <c r="F101" s="227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  <c r="AA101" s="60"/>
      <c r="AB101" s="60"/>
      <c r="AC101" s="60"/>
      <c r="AD101" s="60"/>
      <c r="AE101" s="60"/>
      <c r="AF101" s="60"/>
      <c r="AG101" s="60"/>
      <c r="AH101" s="60"/>
    </row>
    <row r="102" spans="1:34" ht="15.75" customHeight="1">
      <c r="A102" s="60"/>
      <c r="B102" s="60"/>
      <c r="C102" s="60"/>
      <c r="D102" s="60"/>
      <c r="E102" s="227"/>
      <c r="F102" s="227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60"/>
      <c r="AE102" s="60"/>
      <c r="AF102" s="60"/>
      <c r="AG102" s="60"/>
      <c r="AH102" s="60"/>
    </row>
    <row r="103" spans="1:34" ht="15.75" customHeight="1">
      <c r="A103" s="60"/>
      <c r="B103" s="60"/>
      <c r="C103" s="60"/>
      <c r="D103" s="60"/>
      <c r="E103" s="227"/>
      <c r="F103" s="227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  <c r="AA103" s="60"/>
      <c r="AB103" s="60"/>
      <c r="AC103" s="60"/>
      <c r="AD103" s="60"/>
      <c r="AE103" s="60"/>
      <c r="AF103" s="60"/>
      <c r="AG103" s="60"/>
      <c r="AH103" s="60"/>
    </row>
    <row r="104" spans="1:34" ht="15.75" customHeight="1">
      <c r="A104" s="60"/>
      <c r="B104" s="60"/>
      <c r="C104" s="60"/>
      <c r="D104" s="60"/>
      <c r="E104" s="227"/>
      <c r="F104" s="227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  <c r="AA104" s="60"/>
      <c r="AB104" s="60"/>
      <c r="AC104" s="60"/>
      <c r="AD104" s="60"/>
      <c r="AE104" s="60"/>
      <c r="AF104" s="60"/>
      <c r="AG104" s="60"/>
      <c r="AH104" s="60"/>
    </row>
    <row r="105" spans="1:34" ht="15.75" customHeight="1">
      <c r="A105" s="60"/>
      <c r="B105" s="60"/>
      <c r="C105" s="60"/>
      <c r="D105" s="60"/>
      <c r="E105" s="227"/>
      <c r="F105" s="227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  <c r="AA105" s="60"/>
      <c r="AB105" s="60"/>
      <c r="AC105" s="60"/>
      <c r="AD105" s="60"/>
      <c r="AE105" s="60"/>
      <c r="AF105" s="60"/>
      <c r="AG105" s="60"/>
      <c r="AH105" s="60"/>
    </row>
    <row r="106" spans="1:34" ht="15.75" customHeight="1">
      <c r="A106" s="60"/>
      <c r="B106" s="60"/>
      <c r="C106" s="60"/>
      <c r="D106" s="60"/>
      <c r="E106" s="227"/>
      <c r="F106" s="227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  <c r="AA106" s="60"/>
      <c r="AB106" s="60"/>
      <c r="AC106" s="60"/>
      <c r="AD106" s="60"/>
      <c r="AE106" s="60"/>
      <c r="AF106" s="60"/>
      <c r="AG106" s="60"/>
      <c r="AH106" s="60"/>
    </row>
    <row r="107" spans="1:34" ht="15.75" customHeight="1">
      <c r="A107" s="60"/>
      <c r="B107" s="60"/>
      <c r="C107" s="60"/>
      <c r="D107" s="60"/>
      <c r="E107" s="227"/>
      <c r="F107" s="227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  <c r="AA107" s="60"/>
      <c r="AB107" s="60"/>
      <c r="AC107" s="60"/>
      <c r="AD107" s="60"/>
      <c r="AE107" s="60"/>
      <c r="AF107" s="60"/>
      <c r="AG107" s="60"/>
      <c r="AH107" s="60"/>
    </row>
    <row r="108" spans="1:34" ht="15.75" customHeight="1">
      <c r="A108" s="60"/>
      <c r="B108" s="60"/>
      <c r="C108" s="60"/>
      <c r="D108" s="60"/>
      <c r="E108" s="227"/>
      <c r="F108" s="227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  <c r="AA108" s="60"/>
      <c r="AB108" s="60"/>
      <c r="AC108" s="60"/>
      <c r="AD108" s="60"/>
      <c r="AE108" s="60"/>
      <c r="AF108" s="60"/>
      <c r="AG108" s="60"/>
      <c r="AH108" s="60"/>
    </row>
    <row r="109" spans="1:34" ht="15.75" customHeight="1">
      <c r="A109" s="60"/>
      <c r="B109" s="60"/>
      <c r="C109" s="60"/>
      <c r="D109" s="60"/>
      <c r="E109" s="227"/>
      <c r="F109" s="227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  <c r="AA109" s="60"/>
      <c r="AB109" s="60"/>
      <c r="AC109" s="60"/>
      <c r="AD109" s="60"/>
      <c r="AE109" s="60"/>
      <c r="AF109" s="60"/>
      <c r="AG109" s="60"/>
      <c r="AH109" s="60"/>
    </row>
    <row r="110" spans="1:34" ht="15.75" customHeight="1">
      <c r="A110" s="60"/>
      <c r="B110" s="60"/>
      <c r="C110" s="60"/>
      <c r="D110" s="60"/>
      <c r="E110" s="227"/>
      <c r="F110" s="227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  <c r="AA110" s="60"/>
      <c r="AB110" s="60"/>
      <c r="AC110" s="60"/>
      <c r="AD110" s="60"/>
      <c r="AE110" s="60"/>
      <c r="AF110" s="60"/>
      <c r="AG110" s="60"/>
      <c r="AH110" s="60"/>
    </row>
    <row r="111" spans="1:34" ht="15.75" customHeight="1">
      <c r="A111" s="60"/>
      <c r="B111" s="60"/>
      <c r="C111" s="60"/>
      <c r="D111" s="60"/>
      <c r="E111" s="227"/>
      <c r="F111" s="227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  <c r="AA111" s="60"/>
      <c r="AB111" s="60"/>
      <c r="AC111" s="60"/>
      <c r="AD111" s="60"/>
      <c r="AE111" s="60"/>
      <c r="AF111" s="60"/>
      <c r="AG111" s="60"/>
      <c r="AH111" s="60"/>
    </row>
    <row r="112" spans="1:34" ht="15.75" customHeight="1">
      <c r="A112" s="60"/>
      <c r="B112" s="60"/>
      <c r="C112" s="60"/>
      <c r="D112" s="60"/>
      <c r="E112" s="227"/>
      <c r="F112" s="227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  <c r="AA112" s="60"/>
      <c r="AB112" s="60"/>
      <c r="AC112" s="60"/>
      <c r="AD112" s="60"/>
      <c r="AE112" s="60"/>
      <c r="AF112" s="60"/>
      <c r="AG112" s="60"/>
      <c r="AH112" s="60"/>
    </row>
    <row r="113" spans="1:34" ht="15.75" customHeight="1">
      <c r="A113" s="60"/>
      <c r="B113" s="60"/>
      <c r="C113" s="60"/>
      <c r="D113" s="60"/>
      <c r="E113" s="227"/>
      <c r="F113" s="227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  <c r="AA113" s="60"/>
      <c r="AB113" s="60"/>
      <c r="AC113" s="60"/>
      <c r="AD113" s="60"/>
      <c r="AE113" s="60"/>
      <c r="AF113" s="60"/>
      <c r="AG113" s="60"/>
      <c r="AH113" s="60"/>
    </row>
    <row r="114" spans="1:34" ht="15.75" customHeight="1">
      <c r="A114" s="60"/>
      <c r="B114" s="60"/>
      <c r="C114" s="60"/>
      <c r="D114" s="60"/>
      <c r="E114" s="227"/>
      <c r="F114" s="227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  <c r="AA114" s="60"/>
      <c r="AB114" s="60"/>
      <c r="AC114" s="60"/>
      <c r="AD114" s="60"/>
      <c r="AE114" s="60"/>
      <c r="AF114" s="60"/>
      <c r="AG114" s="60"/>
      <c r="AH114" s="60"/>
    </row>
    <row r="115" spans="1:34" ht="15.75" customHeight="1">
      <c r="A115" s="60"/>
      <c r="B115" s="60"/>
      <c r="C115" s="60"/>
      <c r="D115" s="60"/>
      <c r="E115" s="227"/>
      <c r="F115" s="227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  <c r="AA115" s="60"/>
      <c r="AB115" s="60"/>
      <c r="AC115" s="60"/>
      <c r="AD115" s="60"/>
      <c r="AE115" s="60"/>
      <c r="AF115" s="60"/>
      <c r="AG115" s="60"/>
      <c r="AH115" s="60"/>
    </row>
    <row r="116" spans="1:34" ht="15.75" customHeight="1">
      <c r="A116" s="60"/>
      <c r="B116" s="60"/>
      <c r="C116" s="60"/>
      <c r="D116" s="60"/>
      <c r="E116" s="227"/>
      <c r="F116" s="227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  <c r="AA116" s="60"/>
      <c r="AB116" s="60"/>
      <c r="AC116" s="60"/>
      <c r="AD116" s="60"/>
      <c r="AE116" s="60"/>
      <c r="AF116" s="60"/>
      <c r="AG116" s="60"/>
      <c r="AH116" s="60"/>
    </row>
    <row r="117" spans="1:34" ht="15.75" customHeight="1">
      <c r="A117" s="60"/>
      <c r="B117" s="60"/>
      <c r="C117" s="60"/>
      <c r="D117" s="60"/>
      <c r="E117" s="227"/>
      <c r="F117" s="227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  <c r="AA117" s="60"/>
      <c r="AB117" s="60"/>
      <c r="AC117" s="60"/>
      <c r="AD117" s="60"/>
      <c r="AE117" s="60"/>
      <c r="AF117" s="60"/>
      <c r="AG117" s="60"/>
      <c r="AH117" s="60"/>
    </row>
    <row r="118" spans="1:34" ht="15.75" customHeight="1">
      <c r="A118" s="60"/>
      <c r="B118" s="60"/>
      <c r="C118" s="60"/>
      <c r="D118" s="60"/>
      <c r="E118" s="227"/>
      <c r="F118" s="227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  <c r="AA118" s="60"/>
      <c r="AB118" s="60"/>
      <c r="AC118" s="60"/>
      <c r="AD118" s="60"/>
      <c r="AE118" s="60"/>
      <c r="AF118" s="60"/>
      <c r="AG118" s="60"/>
      <c r="AH118" s="60"/>
    </row>
    <row r="119" spans="1:34" ht="15.75" customHeight="1">
      <c r="A119" s="60"/>
      <c r="B119" s="60"/>
      <c r="C119" s="60"/>
      <c r="D119" s="60"/>
      <c r="E119" s="227"/>
      <c r="F119" s="227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  <c r="AA119" s="60"/>
      <c r="AB119" s="60"/>
      <c r="AC119" s="60"/>
      <c r="AD119" s="60"/>
      <c r="AE119" s="60"/>
      <c r="AF119" s="60"/>
      <c r="AG119" s="60"/>
      <c r="AH119" s="60"/>
    </row>
    <row r="120" spans="1:34" ht="15.75" customHeight="1">
      <c r="A120" s="60"/>
      <c r="B120" s="60"/>
      <c r="C120" s="60"/>
      <c r="D120" s="60"/>
      <c r="E120" s="227"/>
      <c r="F120" s="227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  <c r="AA120" s="60"/>
      <c r="AB120" s="60"/>
      <c r="AC120" s="60"/>
      <c r="AD120" s="60"/>
      <c r="AE120" s="60"/>
      <c r="AF120" s="60"/>
      <c r="AG120" s="60"/>
      <c r="AH120" s="60"/>
    </row>
    <row r="121" spans="1:34" ht="15.75" customHeight="1">
      <c r="A121" s="60"/>
      <c r="B121" s="60"/>
      <c r="C121" s="60"/>
      <c r="D121" s="60"/>
      <c r="E121" s="227"/>
      <c r="F121" s="227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  <c r="AA121" s="60"/>
      <c r="AB121" s="60"/>
      <c r="AC121" s="60"/>
      <c r="AD121" s="60"/>
      <c r="AE121" s="60"/>
      <c r="AF121" s="60"/>
      <c r="AG121" s="60"/>
      <c r="AH121" s="60"/>
    </row>
    <row r="122" spans="1:34" ht="15.75" customHeight="1">
      <c r="A122" s="60"/>
      <c r="B122" s="60"/>
      <c r="C122" s="60"/>
      <c r="D122" s="60"/>
      <c r="E122" s="227"/>
      <c r="F122" s="227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  <c r="AA122" s="60"/>
      <c r="AB122" s="60"/>
      <c r="AC122" s="60"/>
      <c r="AD122" s="60"/>
      <c r="AE122" s="60"/>
      <c r="AF122" s="60"/>
      <c r="AG122" s="60"/>
      <c r="AH122" s="60"/>
    </row>
    <row r="123" spans="1:34" ht="15.75" customHeight="1">
      <c r="A123" s="60"/>
      <c r="B123" s="60"/>
      <c r="C123" s="60"/>
      <c r="D123" s="60"/>
      <c r="E123" s="227"/>
      <c r="F123" s="227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  <c r="AA123" s="60"/>
      <c r="AB123" s="60"/>
      <c r="AC123" s="60"/>
      <c r="AD123" s="60"/>
      <c r="AE123" s="60"/>
      <c r="AF123" s="60"/>
      <c r="AG123" s="60"/>
      <c r="AH123" s="60"/>
    </row>
    <row r="124" spans="1:34" ht="15.75" customHeight="1">
      <c r="A124" s="60"/>
      <c r="B124" s="60"/>
      <c r="C124" s="60"/>
      <c r="D124" s="60"/>
      <c r="E124" s="227"/>
      <c r="F124" s="227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  <c r="AA124" s="60"/>
      <c r="AB124" s="60"/>
      <c r="AC124" s="60"/>
      <c r="AD124" s="60"/>
      <c r="AE124" s="60"/>
      <c r="AF124" s="60"/>
      <c r="AG124" s="60"/>
      <c r="AH124" s="60"/>
    </row>
    <row r="125" spans="1:34" ht="15.75" customHeight="1">
      <c r="A125" s="60"/>
      <c r="B125" s="60"/>
      <c r="C125" s="60"/>
      <c r="D125" s="60"/>
      <c r="E125" s="227"/>
      <c r="F125" s="227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  <c r="AA125" s="60"/>
      <c r="AB125" s="60"/>
      <c r="AC125" s="60"/>
      <c r="AD125" s="60"/>
      <c r="AE125" s="60"/>
      <c r="AF125" s="60"/>
      <c r="AG125" s="60"/>
      <c r="AH125" s="60"/>
    </row>
    <row r="126" spans="1:34" ht="15.75" customHeight="1">
      <c r="A126" s="60"/>
      <c r="B126" s="60"/>
      <c r="C126" s="60"/>
      <c r="D126" s="60"/>
      <c r="E126" s="227"/>
      <c r="F126" s="227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  <c r="Z126" s="60"/>
      <c r="AA126" s="60"/>
      <c r="AB126" s="60"/>
      <c r="AC126" s="60"/>
      <c r="AD126" s="60"/>
      <c r="AE126" s="60"/>
      <c r="AF126" s="60"/>
      <c r="AG126" s="60"/>
      <c r="AH126" s="60"/>
    </row>
    <row r="127" spans="1:34" ht="15.75" customHeight="1">
      <c r="A127" s="60"/>
      <c r="B127" s="60"/>
      <c r="C127" s="60"/>
      <c r="D127" s="60"/>
      <c r="E127" s="227"/>
      <c r="F127" s="227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/>
      <c r="AD127" s="60"/>
      <c r="AE127" s="60"/>
      <c r="AF127" s="60"/>
      <c r="AG127" s="60"/>
      <c r="AH127" s="60"/>
    </row>
    <row r="128" spans="1:34" ht="15.75" customHeight="1">
      <c r="A128" s="60"/>
      <c r="B128" s="60"/>
      <c r="C128" s="60"/>
      <c r="D128" s="60"/>
      <c r="E128" s="227"/>
      <c r="F128" s="227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  <c r="AA128" s="60"/>
      <c r="AB128" s="60"/>
      <c r="AC128" s="60"/>
      <c r="AD128" s="60"/>
      <c r="AE128" s="60"/>
      <c r="AF128" s="60"/>
      <c r="AG128" s="60"/>
      <c r="AH128" s="60"/>
    </row>
    <row r="129" spans="1:34" ht="15.75" customHeight="1">
      <c r="A129" s="60"/>
      <c r="B129" s="60"/>
      <c r="C129" s="60"/>
      <c r="D129" s="60"/>
      <c r="E129" s="227"/>
      <c r="F129" s="227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  <c r="AA129" s="60"/>
      <c r="AB129" s="60"/>
      <c r="AC129" s="60"/>
      <c r="AD129" s="60"/>
      <c r="AE129" s="60"/>
      <c r="AF129" s="60"/>
      <c r="AG129" s="60"/>
      <c r="AH129" s="60"/>
    </row>
    <row r="130" spans="1:34" ht="15.75" customHeight="1">
      <c r="A130" s="60"/>
      <c r="B130" s="60"/>
      <c r="C130" s="60"/>
      <c r="D130" s="60"/>
      <c r="E130" s="227"/>
      <c r="F130" s="227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  <c r="AA130" s="60"/>
      <c r="AB130" s="60"/>
      <c r="AC130" s="60"/>
      <c r="AD130" s="60"/>
      <c r="AE130" s="60"/>
      <c r="AF130" s="60"/>
      <c r="AG130" s="60"/>
      <c r="AH130" s="60"/>
    </row>
    <row r="131" spans="1:34" ht="15.75" customHeight="1">
      <c r="A131" s="60"/>
      <c r="B131" s="60"/>
      <c r="C131" s="60"/>
      <c r="D131" s="60"/>
      <c r="E131" s="227"/>
      <c r="F131" s="227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  <c r="AA131" s="60"/>
      <c r="AB131" s="60"/>
      <c r="AC131" s="60"/>
      <c r="AD131" s="60"/>
      <c r="AE131" s="60"/>
      <c r="AF131" s="60"/>
      <c r="AG131" s="60"/>
      <c r="AH131" s="60"/>
    </row>
    <row r="132" spans="1:34" ht="15.75" customHeight="1">
      <c r="A132" s="60"/>
      <c r="B132" s="60"/>
      <c r="C132" s="60"/>
      <c r="D132" s="60"/>
      <c r="E132" s="227"/>
      <c r="F132" s="227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  <c r="AA132" s="60"/>
      <c r="AB132" s="60"/>
      <c r="AC132" s="60"/>
      <c r="AD132" s="60"/>
      <c r="AE132" s="60"/>
      <c r="AF132" s="60"/>
      <c r="AG132" s="60"/>
      <c r="AH132" s="60"/>
    </row>
    <row r="133" spans="1:34" ht="15.75" customHeight="1">
      <c r="A133" s="60"/>
      <c r="B133" s="60"/>
      <c r="C133" s="60"/>
      <c r="D133" s="60"/>
      <c r="E133" s="227"/>
      <c r="F133" s="227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  <c r="AA133" s="60"/>
      <c r="AB133" s="60"/>
      <c r="AC133" s="60"/>
      <c r="AD133" s="60"/>
      <c r="AE133" s="60"/>
      <c r="AF133" s="60"/>
      <c r="AG133" s="60"/>
      <c r="AH133" s="60"/>
    </row>
    <row r="134" spans="1:34" ht="15.75" customHeight="1">
      <c r="A134" s="60"/>
      <c r="B134" s="60"/>
      <c r="C134" s="60"/>
      <c r="D134" s="60"/>
      <c r="E134" s="227"/>
      <c r="F134" s="227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  <c r="AA134" s="60"/>
      <c r="AB134" s="60"/>
      <c r="AC134" s="60"/>
      <c r="AD134" s="60"/>
      <c r="AE134" s="60"/>
      <c r="AF134" s="60"/>
      <c r="AG134" s="60"/>
      <c r="AH134" s="60"/>
    </row>
    <row r="135" spans="1:34" ht="15.75" customHeight="1">
      <c r="A135" s="60"/>
      <c r="B135" s="60"/>
      <c r="C135" s="60"/>
      <c r="D135" s="60"/>
      <c r="E135" s="227"/>
      <c r="F135" s="227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  <c r="AA135" s="60"/>
      <c r="AB135" s="60"/>
      <c r="AC135" s="60"/>
      <c r="AD135" s="60"/>
      <c r="AE135" s="60"/>
      <c r="AF135" s="60"/>
      <c r="AG135" s="60"/>
      <c r="AH135" s="60"/>
    </row>
    <row r="136" spans="1:34" ht="15.75" customHeight="1">
      <c r="A136" s="60"/>
      <c r="B136" s="60"/>
      <c r="C136" s="60"/>
      <c r="D136" s="60"/>
      <c r="E136" s="227"/>
      <c r="F136" s="227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  <c r="AA136" s="60"/>
      <c r="AB136" s="60"/>
      <c r="AC136" s="60"/>
      <c r="AD136" s="60"/>
      <c r="AE136" s="60"/>
      <c r="AF136" s="60"/>
      <c r="AG136" s="60"/>
      <c r="AH136" s="60"/>
    </row>
    <row r="137" spans="1:34" ht="15.75" customHeight="1">
      <c r="A137" s="60"/>
      <c r="B137" s="60"/>
      <c r="C137" s="60"/>
      <c r="D137" s="60"/>
      <c r="E137" s="227"/>
      <c r="F137" s="227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  <c r="AE137" s="60"/>
      <c r="AF137" s="60"/>
      <c r="AG137" s="60"/>
      <c r="AH137" s="60"/>
    </row>
    <row r="138" spans="1:34" ht="15.75" customHeight="1">
      <c r="A138" s="60"/>
      <c r="B138" s="60"/>
      <c r="C138" s="60"/>
      <c r="D138" s="60"/>
      <c r="E138" s="227"/>
      <c r="F138" s="227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60"/>
      <c r="AC138" s="60"/>
      <c r="AD138" s="60"/>
      <c r="AE138" s="60"/>
      <c r="AF138" s="60"/>
      <c r="AG138" s="60"/>
      <c r="AH138" s="60"/>
    </row>
    <row r="139" spans="1:34" ht="15.75" customHeight="1">
      <c r="A139" s="60"/>
      <c r="B139" s="60"/>
      <c r="C139" s="60"/>
      <c r="D139" s="60"/>
      <c r="E139" s="227"/>
      <c r="F139" s="227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60"/>
      <c r="AC139" s="60"/>
      <c r="AD139" s="60"/>
      <c r="AE139" s="60"/>
      <c r="AF139" s="60"/>
      <c r="AG139" s="60"/>
      <c r="AH139" s="60"/>
    </row>
    <row r="140" spans="1:34" ht="15.75" customHeight="1">
      <c r="A140" s="60"/>
      <c r="B140" s="60"/>
      <c r="C140" s="60"/>
      <c r="D140" s="60"/>
      <c r="E140" s="227"/>
      <c r="F140" s="227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  <c r="AA140" s="60"/>
      <c r="AB140" s="60"/>
      <c r="AC140" s="60"/>
      <c r="AD140" s="60"/>
      <c r="AE140" s="60"/>
      <c r="AF140" s="60"/>
      <c r="AG140" s="60"/>
      <c r="AH140" s="60"/>
    </row>
    <row r="141" spans="1:34" ht="15.75" customHeight="1">
      <c r="A141" s="60"/>
      <c r="B141" s="60"/>
      <c r="C141" s="60"/>
      <c r="D141" s="60"/>
      <c r="E141" s="227"/>
      <c r="F141" s="227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  <c r="AA141" s="60"/>
      <c r="AB141" s="60"/>
      <c r="AC141" s="60"/>
      <c r="AD141" s="60"/>
      <c r="AE141" s="60"/>
      <c r="AF141" s="60"/>
      <c r="AG141" s="60"/>
      <c r="AH141" s="60"/>
    </row>
    <row r="142" spans="1:34" ht="15.75" customHeight="1">
      <c r="A142" s="60"/>
      <c r="B142" s="60"/>
      <c r="C142" s="60"/>
      <c r="D142" s="60"/>
      <c r="E142" s="227"/>
      <c r="F142" s="227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  <c r="AA142" s="60"/>
      <c r="AB142" s="60"/>
      <c r="AC142" s="60"/>
      <c r="AD142" s="60"/>
      <c r="AE142" s="60"/>
      <c r="AF142" s="60"/>
      <c r="AG142" s="60"/>
      <c r="AH142" s="60"/>
    </row>
    <row r="143" spans="1:34" ht="15.75" customHeight="1">
      <c r="A143" s="60"/>
      <c r="B143" s="60"/>
      <c r="C143" s="60"/>
      <c r="D143" s="60"/>
      <c r="E143" s="227"/>
      <c r="F143" s="227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  <c r="AA143" s="60"/>
      <c r="AB143" s="60"/>
      <c r="AC143" s="60"/>
      <c r="AD143" s="60"/>
      <c r="AE143" s="60"/>
      <c r="AF143" s="60"/>
      <c r="AG143" s="60"/>
      <c r="AH143" s="60"/>
    </row>
    <row r="144" spans="1:34" ht="15.75" customHeight="1">
      <c r="A144" s="60"/>
      <c r="B144" s="60"/>
      <c r="C144" s="60"/>
      <c r="D144" s="60"/>
      <c r="E144" s="227"/>
      <c r="F144" s="227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  <c r="Z144" s="60"/>
      <c r="AA144" s="60"/>
      <c r="AB144" s="60"/>
      <c r="AC144" s="60"/>
      <c r="AD144" s="60"/>
      <c r="AE144" s="60"/>
      <c r="AF144" s="60"/>
      <c r="AG144" s="60"/>
      <c r="AH144" s="60"/>
    </row>
    <row r="145" spans="1:34" ht="15.75" customHeight="1">
      <c r="A145" s="60"/>
      <c r="B145" s="60"/>
      <c r="C145" s="60"/>
      <c r="D145" s="60"/>
      <c r="E145" s="227"/>
      <c r="F145" s="227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  <c r="AA145" s="60"/>
      <c r="AB145" s="60"/>
      <c r="AC145" s="60"/>
      <c r="AD145" s="60"/>
      <c r="AE145" s="60"/>
      <c r="AF145" s="60"/>
      <c r="AG145" s="60"/>
      <c r="AH145" s="60"/>
    </row>
    <row r="146" spans="1:34" ht="15.75" customHeight="1">
      <c r="A146" s="60"/>
      <c r="B146" s="60"/>
      <c r="C146" s="60"/>
      <c r="D146" s="60"/>
      <c r="E146" s="227"/>
      <c r="F146" s="227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  <c r="Z146" s="60"/>
      <c r="AA146" s="60"/>
      <c r="AB146" s="60"/>
      <c r="AC146" s="60"/>
      <c r="AD146" s="60"/>
      <c r="AE146" s="60"/>
      <c r="AF146" s="60"/>
      <c r="AG146" s="60"/>
      <c r="AH146" s="60"/>
    </row>
    <row r="147" spans="1:34" ht="15.75" customHeight="1">
      <c r="A147" s="60"/>
      <c r="B147" s="60"/>
      <c r="C147" s="60"/>
      <c r="D147" s="60"/>
      <c r="E147" s="227"/>
      <c r="F147" s="227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  <c r="Z147" s="60"/>
      <c r="AA147" s="60"/>
      <c r="AB147" s="60"/>
      <c r="AC147" s="60"/>
      <c r="AD147" s="60"/>
      <c r="AE147" s="60"/>
      <c r="AF147" s="60"/>
      <c r="AG147" s="60"/>
      <c r="AH147" s="60"/>
    </row>
    <row r="148" spans="1:34" ht="15.75" customHeight="1">
      <c r="A148" s="60"/>
      <c r="B148" s="60"/>
      <c r="C148" s="60"/>
      <c r="D148" s="60"/>
      <c r="E148" s="227"/>
      <c r="F148" s="227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  <c r="Z148" s="60"/>
      <c r="AA148" s="60"/>
      <c r="AB148" s="60"/>
      <c r="AC148" s="60"/>
      <c r="AD148" s="60"/>
      <c r="AE148" s="60"/>
      <c r="AF148" s="60"/>
      <c r="AG148" s="60"/>
      <c r="AH148" s="60"/>
    </row>
    <row r="149" spans="1:34" ht="15.75" customHeight="1">
      <c r="A149" s="60"/>
      <c r="B149" s="60"/>
      <c r="C149" s="60"/>
      <c r="D149" s="60"/>
      <c r="E149" s="227"/>
      <c r="F149" s="227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  <c r="Z149" s="60"/>
      <c r="AA149" s="60"/>
      <c r="AB149" s="60"/>
      <c r="AC149" s="60"/>
      <c r="AD149" s="60"/>
      <c r="AE149" s="60"/>
      <c r="AF149" s="60"/>
      <c r="AG149" s="60"/>
      <c r="AH149" s="60"/>
    </row>
    <row r="150" spans="1:34" ht="15.75" customHeight="1">
      <c r="A150" s="60"/>
      <c r="B150" s="60"/>
      <c r="C150" s="60"/>
      <c r="D150" s="60"/>
      <c r="E150" s="227"/>
      <c r="F150" s="227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60"/>
      <c r="AH150" s="60"/>
    </row>
    <row r="151" spans="1:34" ht="15.75" customHeight="1">
      <c r="A151" s="60"/>
      <c r="B151" s="60"/>
      <c r="C151" s="60"/>
      <c r="D151" s="60"/>
      <c r="E151" s="227"/>
      <c r="F151" s="227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  <c r="Z151" s="60"/>
      <c r="AA151" s="60"/>
      <c r="AB151" s="60"/>
      <c r="AC151" s="60"/>
      <c r="AD151" s="60"/>
      <c r="AE151" s="60"/>
      <c r="AF151" s="60"/>
      <c r="AG151" s="60"/>
      <c r="AH151" s="60"/>
    </row>
    <row r="152" spans="1:34" ht="15.75" customHeight="1">
      <c r="A152" s="60"/>
      <c r="B152" s="60"/>
      <c r="C152" s="60"/>
      <c r="D152" s="60"/>
      <c r="E152" s="227"/>
      <c r="F152" s="227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  <c r="Z152" s="60"/>
      <c r="AA152" s="60"/>
      <c r="AB152" s="60"/>
      <c r="AC152" s="60"/>
      <c r="AD152" s="60"/>
      <c r="AE152" s="60"/>
      <c r="AF152" s="60"/>
      <c r="AG152" s="60"/>
      <c r="AH152" s="60"/>
    </row>
    <row r="153" spans="1:34" ht="15.75" customHeight="1">
      <c r="A153" s="60"/>
      <c r="B153" s="60"/>
      <c r="C153" s="60"/>
      <c r="D153" s="60"/>
      <c r="E153" s="227"/>
      <c r="F153" s="227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  <c r="Z153" s="60"/>
      <c r="AA153" s="60"/>
      <c r="AB153" s="60"/>
      <c r="AC153" s="60"/>
      <c r="AD153" s="60"/>
      <c r="AE153" s="60"/>
      <c r="AF153" s="60"/>
      <c r="AG153" s="60"/>
      <c r="AH153" s="60"/>
    </row>
    <row r="154" spans="1:34" ht="15.75" customHeight="1">
      <c r="A154" s="60"/>
      <c r="B154" s="60"/>
      <c r="C154" s="60"/>
      <c r="D154" s="60"/>
      <c r="E154" s="227"/>
      <c r="F154" s="227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  <c r="AA154" s="60"/>
      <c r="AB154" s="60"/>
      <c r="AC154" s="60"/>
      <c r="AD154" s="60"/>
      <c r="AE154" s="60"/>
      <c r="AF154" s="60"/>
      <c r="AG154" s="60"/>
      <c r="AH154" s="60"/>
    </row>
    <row r="155" spans="1:34" ht="15.75" customHeight="1">
      <c r="A155" s="60"/>
      <c r="B155" s="60"/>
      <c r="C155" s="60"/>
      <c r="D155" s="60"/>
      <c r="E155" s="227"/>
      <c r="F155" s="227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  <c r="Z155" s="60"/>
      <c r="AA155" s="60"/>
      <c r="AB155" s="60"/>
      <c r="AC155" s="60"/>
      <c r="AD155" s="60"/>
      <c r="AE155" s="60"/>
      <c r="AF155" s="60"/>
      <c r="AG155" s="60"/>
      <c r="AH155" s="60"/>
    </row>
    <row r="156" spans="1:34" ht="15.75" customHeight="1">
      <c r="A156" s="60"/>
      <c r="B156" s="60"/>
      <c r="C156" s="60"/>
      <c r="D156" s="60"/>
      <c r="E156" s="227"/>
      <c r="F156" s="227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  <c r="AA156" s="60"/>
      <c r="AB156" s="60"/>
      <c r="AC156" s="60"/>
      <c r="AD156" s="60"/>
      <c r="AE156" s="60"/>
      <c r="AF156" s="60"/>
      <c r="AG156" s="60"/>
      <c r="AH156" s="60"/>
    </row>
    <row r="157" spans="1:34" ht="15.75" customHeight="1">
      <c r="A157" s="60"/>
      <c r="B157" s="60"/>
      <c r="C157" s="60"/>
      <c r="D157" s="60"/>
      <c r="E157" s="227"/>
      <c r="F157" s="227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  <c r="Z157" s="60"/>
      <c r="AA157" s="60"/>
      <c r="AB157" s="60"/>
      <c r="AC157" s="60"/>
      <c r="AD157" s="60"/>
      <c r="AE157" s="60"/>
      <c r="AF157" s="60"/>
      <c r="AG157" s="60"/>
      <c r="AH157" s="60"/>
    </row>
    <row r="158" spans="1:34" ht="15.75" customHeight="1">
      <c r="A158" s="60"/>
      <c r="B158" s="60"/>
      <c r="C158" s="60"/>
      <c r="D158" s="60"/>
      <c r="E158" s="227"/>
      <c r="F158" s="227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  <c r="Z158" s="60"/>
      <c r="AA158" s="60"/>
      <c r="AB158" s="60"/>
      <c r="AC158" s="60"/>
      <c r="AD158" s="60"/>
      <c r="AE158" s="60"/>
      <c r="AF158" s="60"/>
      <c r="AG158" s="60"/>
      <c r="AH158" s="60"/>
    </row>
    <row r="159" spans="1:34" ht="15.75" customHeight="1">
      <c r="A159" s="60"/>
      <c r="B159" s="60"/>
      <c r="C159" s="60"/>
      <c r="D159" s="60"/>
      <c r="E159" s="227"/>
      <c r="F159" s="227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  <c r="Z159" s="60"/>
      <c r="AA159" s="60"/>
      <c r="AB159" s="60"/>
      <c r="AC159" s="60"/>
      <c r="AD159" s="60"/>
      <c r="AE159" s="60"/>
      <c r="AF159" s="60"/>
      <c r="AG159" s="60"/>
      <c r="AH159" s="60"/>
    </row>
    <row r="160" spans="1:34" ht="15.75" customHeight="1">
      <c r="A160" s="60"/>
      <c r="B160" s="60"/>
      <c r="C160" s="60"/>
      <c r="D160" s="60"/>
      <c r="E160" s="227"/>
      <c r="F160" s="227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  <c r="Z160" s="60"/>
      <c r="AA160" s="60"/>
      <c r="AB160" s="60"/>
      <c r="AC160" s="60"/>
      <c r="AD160" s="60"/>
      <c r="AE160" s="60"/>
      <c r="AF160" s="60"/>
      <c r="AG160" s="60"/>
      <c r="AH160" s="60"/>
    </row>
    <row r="161" spans="1:34" ht="15.75" customHeight="1">
      <c r="A161" s="60"/>
      <c r="B161" s="60"/>
      <c r="C161" s="60"/>
      <c r="D161" s="60"/>
      <c r="E161" s="227"/>
      <c r="F161" s="227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  <c r="Z161" s="60"/>
      <c r="AA161" s="60"/>
      <c r="AB161" s="60"/>
      <c r="AC161" s="60"/>
      <c r="AD161" s="60"/>
      <c r="AE161" s="60"/>
      <c r="AF161" s="60"/>
      <c r="AG161" s="60"/>
      <c r="AH161" s="60"/>
    </row>
    <row r="162" spans="1:34" ht="15.75" customHeight="1">
      <c r="A162" s="60"/>
      <c r="B162" s="60"/>
      <c r="C162" s="60"/>
      <c r="D162" s="60"/>
      <c r="E162" s="227"/>
      <c r="F162" s="227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  <c r="AA162" s="60"/>
      <c r="AB162" s="60"/>
      <c r="AC162" s="60"/>
      <c r="AD162" s="60"/>
      <c r="AE162" s="60"/>
      <c r="AF162" s="60"/>
      <c r="AG162" s="60"/>
      <c r="AH162" s="60"/>
    </row>
    <row r="163" spans="1:34" ht="15.75" customHeight="1">
      <c r="A163" s="60"/>
      <c r="B163" s="60"/>
      <c r="C163" s="60"/>
      <c r="D163" s="60"/>
      <c r="E163" s="227"/>
      <c r="F163" s="227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  <c r="AA163" s="60"/>
      <c r="AB163" s="60"/>
      <c r="AC163" s="60"/>
      <c r="AD163" s="60"/>
      <c r="AE163" s="60"/>
      <c r="AF163" s="60"/>
      <c r="AG163" s="60"/>
      <c r="AH163" s="60"/>
    </row>
    <row r="164" spans="1:34" ht="15.75" customHeight="1">
      <c r="A164" s="60"/>
      <c r="B164" s="60"/>
      <c r="C164" s="60"/>
      <c r="D164" s="60"/>
      <c r="E164" s="227"/>
      <c r="F164" s="227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  <c r="Z164" s="60"/>
      <c r="AA164" s="60"/>
      <c r="AB164" s="60"/>
      <c r="AC164" s="60"/>
      <c r="AD164" s="60"/>
      <c r="AE164" s="60"/>
      <c r="AF164" s="60"/>
      <c r="AG164" s="60"/>
      <c r="AH164" s="60"/>
    </row>
    <row r="165" spans="1:34" ht="15.75" customHeight="1">
      <c r="A165" s="60"/>
      <c r="B165" s="60"/>
      <c r="C165" s="60"/>
      <c r="D165" s="60"/>
      <c r="E165" s="227"/>
      <c r="F165" s="227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  <c r="Z165" s="60"/>
      <c r="AA165" s="60"/>
      <c r="AB165" s="60"/>
      <c r="AC165" s="60"/>
      <c r="AD165" s="60"/>
      <c r="AE165" s="60"/>
      <c r="AF165" s="60"/>
      <c r="AG165" s="60"/>
      <c r="AH165" s="60"/>
    </row>
    <row r="166" spans="1:34" ht="15.75" customHeight="1">
      <c r="A166" s="60"/>
      <c r="B166" s="60"/>
      <c r="C166" s="60"/>
      <c r="D166" s="60"/>
      <c r="E166" s="227"/>
      <c r="F166" s="227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  <c r="AA166" s="60"/>
      <c r="AB166" s="60"/>
      <c r="AC166" s="60"/>
      <c r="AD166" s="60"/>
      <c r="AE166" s="60"/>
      <c r="AF166" s="60"/>
      <c r="AG166" s="60"/>
      <c r="AH166" s="60"/>
    </row>
    <row r="167" spans="1:34" ht="15.75" customHeight="1">
      <c r="A167" s="60"/>
      <c r="B167" s="60"/>
      <c r="C167" s="60"/>
      <c r="D167" s="60"/>
      <c r="E167" s="227"/>
      <c r="F167" s="227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  <c r="Z167" s="60"/>
      <c r="AA167" s="60"/>
      <c r="AB167" s="60"/>
      <c r="AC167" s="60"/>
      <c r="AD167" s="60"/>
      <c r="AE167" s="60"/>
      <c r="AF167" s="60"/>
      <c r="AG167" s="60"/>
      <c r="AH167" s="60"/>
    </row>
    <row r="168" spans="1:34" ht="15.75" customHeight="1">
      <c r="A168" s="60"/>
      <c r="B168" s="60"/>
      <c r="C168" s="60"/>
      <c r="D168" s="60"/>
      <c r="E168" s="227"/>
      <c r="F168" s="227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  <c r="AA168" s="60"/>
      <c r="AB168" s="60"/>
      <c r="AC168" s="60"/>
      <c r="AD168" s="60"/>
      <c r="AE168" s="60"/>
      <c r="AF168" s="60"/>
      <c r="AG168" s="60"/>
      <c r="AH168" s="60"/>
    </row>
    <row r="169" spans="1:34" ht="15.75" customHeight="1">
      <c r="A169" s="60"/>
      <c r="B169" s="60"/>
      <c r="C169" s="60"/>
      <c r="D169" s="60"/>
      <c r="E169" s="227"/>
      <c r="F169" s="227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  <c r="AA169" s="60"/>
      <c r="AB169" s="60"/>
      <c r="AC169" s="60"/>
      <c r="AD169" s="60"/>
      <c r="AE169" s="60"/>
      <c r="AF169" s="60"/>
      <c r="AG169" s="60"/>
      <c r="AH169" s="60"/>
    </row>
    <row r="170" spans="1:34" ht="15.75" customHeight="1">
      <c r="A170" s="60"/>
      <c r="B170" s="60"/>
      <c r="C170" s="60"/>
      <c r="D170" s="60"/>
      <c r="E170" s="227"/>
      <c r="F170" s="227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  <c r="AA170" s="60"/>
      <c r="AB170" s="60"/>
      <c r="AC170" s="60"/>
      <c r="AD170" s="60"/>
      <c r="AE170" s="60"/>
      <c r="AF170" s="60"/>
      <c r="AG170" s="60"/>
      <c r="AH170" s="60"/>
    </row>
    <row r="171" spans="1:34" ht="15.75" customHeight="1">
      <c r="A171" s="60"/>
      <c r="B171" s="60"/>
      <c r="C171" s="60"/>
      <c r="D171" s="60"/>
      <c r="E171" s="227"/>
      <c r="F171" s="227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  <c r="Z171" s="60"/>
      <c r="AA171" s="60"/>
      <c r="AB171" s="60"/>
      <c r="AC171" s="60"/>
      <c r="AD171" s="60"/>
      <c r="AE171" s="60"/>
      <c r="AF171" s="60"/>
      <c r="AG171" s="60"/>
      <c r="AH171" s="60"/>
    </row>
    <row r="172" spans="1:34" ht="15.75" customHeight="1">
      <c r="A172" s="60"/>
      <c r="B172" s="60"/>
      <c r="C172" s="60"/>
      <c r="D172" s="60"/>
      <c r="E172" s="227"/>
      <c r="F172" s="227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  <c r="Z172" s="60"/>
      <c r="AA172" s="60"/>
      <c r="AB172" s="60"/>
      <c r="AC172" s="60"/>
      <c r="AD172" s="60"/>
      <c r="AE172" s="60"/>
      <c r="AF172" s="60"/>
      <c r="AG172" s="60"/>
      <c r="AH172" s="60"/>
    </row>
    <row r="173" spans="1:34" ht="15.75" customHeight="1">
      <c r="A173" s="60"/>
      <c r="B173" s="60"/>
      <c r="C173" s="60"/>
      <c r="D173" s="60"/>
      <c r="E173" s="227"/>
      <c r="F173" s="227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  <c r="Z173" s="60"/>
      <c r="AA173" s="60"/>
      <c r="AB173" s="60"/>
      <c r="AC173" s="60"/>
      <c r="AD173" s="60"/>
      <c r="AE173" s="60"/>
      <c r="AF173" s="60"/>
      <c r="AG173" s="60"/>
      <c r="AH173" s="60"/>
    </row>
    <row r="174" spans="1:34" ht="15.75" customHeight="1">
      <c r="A174" s="60"/>
      <c r="B174" s="60"/>
      <c r="C174" s="60"/>
      <c r="D174" s="60"/>
      <c r="E174" s="227"/>
      <c r="F174" s="227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  <c r="Z174" s="60"/>
      <c r="AA174" s="60"/>
      <c r="AB174" s="60"/>
      <c r="AC174" s="60"/>
      <c r="AD174" s="60"/>
      <c r="AE174" s="60"/>
      <c r="AF174" s="60"/>
      <c r="AG174" s="60"/>
      <c r="AH174" s="60"/>
    </row>
    <row r="175" spans="1:34" ht="15.75" customHeight="1">
      <c r="A175" s="60"/>
      <c r="B175" s="60"/>
      <c r="C175" s="60"/>
      <c r="D175" s="60"/>
      <c r="E175" s="227"/>
      <c r="F175" s="227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  <c r="Z175" s="60"/>
      <c r="AA175" s="60"/>
      <c r="AB175" s="60"/>
      <c r="AC175" s="60"/>
      <c r="AD175" s="60"/>
      <c r="AE175" s="60"/>
      <c r="AF175" s="60"/>
      <c r="AG175" s="60"/>
      <c r="AH175" s="60"/>
    </row>
    <row r="176" spans="1:34" ht="15.75" customHeight="1">
      <c r="A176" s="60"/>
      <c r="B176" s="60"/>
      <c r="C176" s="60"/>
      <c r="D176" s="60"/>
      <c r="E176" s="227"/>
      <c r="F176" s="227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  <c r="AA176" s="60"/>
      <c r="AB176" s="60"/>
      <c r="AC176" s="60"/>
      <c r="AD176" s="60"/>
      <c r="AE176" s="60"/>
      <c r="AF176" s="60"/>
      <c r="AG176" s="60"/>
      <c r="AH176" s="60"/>
    </row>
    <row r="177" spans="1:34" ht="15.75" customHeight="1">
      <c r="A177" s="60"/>
      <c r="B177" s="60"/>
      <c r="C177" s="60"/>
      <c r="D177" s="60"/>
      <c r="E177" s="227"/>
      <c r="F177" s="227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  <c r="AA177" s="60"/>
      <c r="AB177" s="60"/>
      <c r="AC177" s="60"/>
      <c r="AD177" s="60"/>
      <c r="AE177" s="60"/>
      <c r="AF177" s="60"/>
      <c r="AG177" s="60"/>
      <c r="AH177" s="60"/>
    </row>
    <row r="178" spans="1:34" ht="15.75" customHeight="1">
      <c r="A178" s="60"/>
      <c r="B178" s="60"/>
      <c r="C178" s="60"/>
      <c r="D178" s="60"/>
      <c r="E178" s="227"/>
      <c r="F178" s="227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  <c r="Z178" s="60"/>
      <c r="AA178" s="60"/>
      <c r="AB178" s="60"/>
      <c r="AC178" s="60"/>
      <c r="AD178" s="60"/>
      <c r="AE178" s="60"/>
      <c r="AF178" s="60"/>
      <c r="AG178" s="60"/>
      <c r="AH178" s="60"/>
    </row>
    <row r="179" spans="1:34" ht="15.75" customHeight="1">
      <c r="A179" s="60"/>
      <c r="B179" s="60"/>
      <c r="C179" s="60"/>
      <c r="D179" s="60"/>
      <c r="E179" s="227"/>
      <c r="F179" s="227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  <c r="AA179" s="60"/>
      <c r="AB179" s="60"/>
      <c r="AC179" s="60"/>
      <c r="AD179" s="60"/>
      <c r="AE179" s="60"/>
      <c r="AF179" s="60"/>
      <c r="AG179" s="60"/>
      <c r="AH179" s="60"/>
    </row>
    <row r="180" spans="1:34" ht="15.75" customHeight="1">
      <c r="A180" s="60"/>
      <c r="B180" s="60"/>
      <c r="C180" s="60"/>
      <c r="D180" s="60"/>
      <c r="E180" s="227"/>
      <c r="F180" s="227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  <c r="AA180" s="60"/>
      <c r="AB180" s="60"/>
      <c r="AC180" s="60"/>
      <c r="AD180" s="60"/>
      <c r="AE180" s="60"/>
      <c r="AF180" s="60"/>
      <c r="AG180" s="60"/>
      <c r="AH180" s="60"/>
    </row>
    <row r="181" spans="1:34" ht="15.75" customHeight="1">
      <c r="A181" s="60"/>
      <c r="B181" s="60"/>
      <c r="C181" s="60"/>
      <c r="D181" s="60"/>
      <c r="E181" s="227"/>
      <c r="F181" s="227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0"/>
      <c r="X181" s="60"/>
      <c r="Y181" s="60"/>
      <c r="Z181" s="60"/>
      <c r="AA181" s="60"/>
      <c r="AB181" s="60"/>
      <c r="AC181" s="60"/>
      <c r="AD181" s="60"/>
      <c r="AE181" s="60"/>
      <c r="AF181" s="60"/>
      <c r="AG181" s="60"/>
      <c r="AH181" s="60"/>
    </row>
    <row r="182" spans="1:34" ht="15.75" customHeight="1">
      <c r="A182" s="60"/>
      <c r="B182" s="60"/>
      <c r="C182" s="60"/>
      <c r="D182" s="60"/>
      <c r="E182" s="227"/>
      <c r="F182" s="227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  <c r="Z182" s="60"/>
      <c r="AA182" s="60"/>
      <c r="AB182" s="60"/>
      <c r="AC182" s="60"/>
      <c r="AD182" s="60"/>
      <c r="AE182" s="60"/>
      <c r="AF182" s="60"/>
      <c r="AG182" s="60"/>
      <c r="AH182" s="60"/>
    </row>
    <row r="183" spans="1:34" ht="15.75" customHeight="1">
      <c r="A183" s="60"/>
      <c r="B183" s="60"/>
      <c r="C183" s="60"/>
      <c r="D183" s="60"/>
      <c r="E183" s="227"/>
      <c r="F183" s="227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60"/>
      <c r="Y183" s="60"/>
      <c r="Z183" s="60"/>
      <c r="AA183" s="60"/>
      <c r="AB183" s="60"/>
      <c r="AC183" s="60"/>
      <c r="AD183" s="60"/>
      <c r="AE183" s="60"/>
      <c r="AF183" s="60"/>
      <c r="AG183" s="60"/>
      <c r="AH183" s="60"/>
    </row>
    <row r="184" spans="1:34" ht="15.75" customHeight="1">
      <c r="A184" s="60"/>
      <c r="B184" s="60"/>
      <c r="C184" s="60"/>
      <c r="D184" s="60"/>
      <c r="E184" s="227"/>
      <c r="F184" s="227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60"/>
      <c r="Y184" s="60"/>
      <c r="Z184" s="60"/>
      <c r="AA184" s="60"/>
      <c r="AB184" s="60"/>
      <c r="AC184" s="60"/>
      <c r="AD184" s="60"/>
      <c r="AE184" s="60"/>
      <c r="AF184" s="60"/>
      <c r="AG184" s="60"/>
      <c r="AH184" s="60"/>
    </row>
    <row r="185" spans="1:34" ht="15.75" customHeight="1">
      <c r="A185" s="60"/>
      <c r="B185" s="60"/>
      <c r="C185" s="60"/>
      <c r="D185" s="60"/>
      <c r="E185" s="227"/>
      <c r="F185" s="227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60"/>
      <c r="Y185" s="60"/>
      <c r="Z185" s="60"/>
      <c r="AA185" s="60"/>
      <c r="AB185" s="60"/>
      <c r="AC185" s="60"/>
      <c r="AD185" s="60"/>
      <c r="AE185" s="60"/>
      <c r="AF185" s="60"/>
      <c r="AG185" s="60"/>
      <c r="AH185" s="60"/>
    </row>
    <row r="186" spans="1:34" ht="15.75" customHeight="1">
      <c r="A186" s="60"/>
      <c r="B186" s="60"/>
      <c r="C186" s="60"/>
      <c r="D186" s="60"/>
      <c r="E186" s="227"/>
      <c r="F186" s="227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  <c r="AA186" s="60"/>
      <c r="AB186" s="60"/>
      <c r="AC186" s="60"/>
      <c r="AD186" s="60"/>
      <c r="AE186" s="60"/>
      <c r="AF186" s="60"/>
      <c r="AG186" s="60"/>
      <c r="AH186" s="60"/>
    </row>
    <row r="187" spans="1:34" ht="15.75" customHeight="1">
      <c r="A187" s="60"/>
      <c r="B187" s="60"/>
      <c r="C187" s="60"/>
      <c r="D187" s="60"/>
      <c r="E187" s="227"/>
      <c r="F187" s="227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</row>
    <row r="188" spans="1:34" ht="15.75" customHeight="1">
      <c r="A188" s="60"/>
      <c r="B188" s="60"/>
      <c r="C188" s="60"/>
      <c r="D188" s="60"/>
      <c r="E188" s="227"/>
      <c r="F188" s="227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  <c r="AA188" s="60"/>
      <c r="AB188" s="60"/>
      <c r="AC188" s="60"/>
      <c r="AD188" s="60"/>
      <c r="AE188" s="60"/>
      <c r="AF188" s="60"/>
      <c r="AG188" s="60"/>
      <c r="AH188" s="60"/>
    </row>
    <row r="189" spans="1:34" ht="15.75" customHeight="1">
      <c r="A189" s="60"/>
      <c r="B189" s="60"/>
      <c r="C189" s="60"/>
      <c r="D189" s="60"/>
      <c r="E189" s="227"/>
      <c r="F189" s="227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60"/>
      <c r="Y189" s="60"/>
      <c r="Z189" s="60"/>
      <c r="AA189" s="60"/>
      <c r="AB189" s="60"/>
      <c r="AC189" s="60"/>
      <c r="AD189" s="60"/>
      <c r="AE189" s="60"/>
      <c r="AF189" s="60"/>
      <c r="AG189" s="60"/>
      <c r="AH189" s="60"/>
    </row>
    <row r="190" spans="1:34" ht="15.75" customHeight="1">
      <c r="A190" s="60"/>
      <c r="B190" s="60"/>
      <c r="C190" s="60"/>
      <c r="D190" s="60"/>
      <c r="E190" s="227"/>
      <c r="F190" s="227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  <c r="Z190" s="60"/>
      <c r="AA190" s="60"/>
      <c r="AB190" s="60"/>
      <c r="AC190" s="60"/>
      <c r="AD190" s="60"/>
      <c r="AE190" s="60"/>
      <c r="AF190" s="60"/>
      <c r="AG190" s="60"/>
      <c r="AH190" s="60"/>
    </row>
    <row r="191" spans="1:34" ht="15.75" customHeight="1">
      <c r="A191" s="60"/>
      <c r="B191" s="60"/>
      <c r="C191" s="60"/>
      <c r="D191" s="60"/>
      <c r="E191" s="227"/>
      <c r="F191" s="227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  <c r="AA191" s="60"/>
      <c r="AB191" s="60"/>
      <c r="AC191" s="60"/>
      <c r="AD191" s="60"/>
      <c r="AE191" s="60"/>
      <c r="AF191" s="60"/>
      <c r="AG191" s="60"/>
      <c r="AH191" s="60"/>
    </row>
    <row r="192" spans="1:34" ht="15.75" customHeight="1">
      <c r="A192" s="60"/>
      <c r="B192" s="60"/>
      <c r="C192" s="60"/>
      <c r="D192" s="60"/>
      <c r="E192" s="227"/>
      <c r="F192" s="227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  <c r="Z192" s="60"/>
      <c r="AA192" s="60"/>
      <c r="AB192" s="60"/>
      <c r="AC192" s="60"/>
      <c r="AD192" s="60"/>
      <c r="AE192" s="60"/>
      <c r="AF192" s="60"/>
      <c r="AG192" s="60"/>
      <c r="AH192" s="60"/>
    </row>
    <row r="193" spans="1:34" ht="15.75" customHeight="1">
      <c r="A193" s="60"/>
      <c r="B193" s="60"/>
      <c r="C193" s="60"/>
      <c r="D193" s="60"/>
      <c r="E193" s="227"/>
      <c r="F193" s="227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  <c r="AA193" s="60"/>
      <c r="AB193" s="60"/>
      <c r="AC193" s="60"/>
      <c r="AD193" s="60"/>
      <c r="AE193" s="60"/>
      <c r="AF193" s="60"/>
      <c r="AG193" s="60"/>
      <c r="AH193" s="60"/>
    </row>
    <row r="194" spans="1:34" ht="15.75" customHeight="1">
      <c r="A194" s="60"/>
      <c r="B194" s="60"/>
      <c r="C194" s="60"/>
      <c r="D194" s="60"/>
      <c r="E194" s="227"/>
      <c r="F194" s="227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  <c r="AA194" s="60"/>
      <c r="AB194" s="60"/>
      <c r="AC194" s="60"/>
      <c r="AD194" s="60"/>
      <c r="AE194" s="60"/>
      <c r="AF194" s="60"/>
      <c r="AG194" s="60"/>
      <c r="AH194" s="60"/>
    </row>
    <row r="195" spans="1:34" ht="15.75" customHeight="1">
      <c r="A195" s="60"/>
      <c r="B195" s="60"/>
      <c r="C195" s="60"/>
      <c r="D195" s="60"/>
      <c r="E195" s="227"/>
      <c r="F195" s="227"/>
      <c r="G195" s="60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60"/>
      <c r="Y195" s="60"/>
      <c r="Z195" s="60"/>
      <c r="AA195" s="60"/>
      <c r="AB195" s="60"/>
      <c r="AC195" s="60"/>
      <c r="AD195" s="60"/>
      <c r="AE195" s="60"/>
      <c r="AF195" s="60"/>
      <c r="AG195" s="60"/>
      <c r="AH195" s="60"/>
    </row>
    <row r="196" spans="1:34" ht="15.75" customHeight="1">
      <c r="A196" s="60"/>
      <c r="B196" s="60"/>
      <c r="C196" s="60"/>
      <c r="D196" s="60"/>
      <c r="E196" s="227"/>
      <c r="F196" s="227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  <c r="AA196" s="60"/>
      <c r="AB196" s="60"/>
      <c r="AC196" s="60"/>
      <c r="AD196" s="60"/>
      <c r="AE196" s="60"/>
      <c r="AF196" s="60"/>
      <c r="AG196" s="60"/>
      <c r="AH196" s="60"/>
    </row>
    <row r="197" spans="1:34" ht="15.75" customHeight="1">
      <c r="A197" s="60"/>
      <c r="B197" s="60"/>
      <c r="C197" s="60"/>
      <c r="D197" s="60"/>
      <c r="E197" s="227"/>
      <c r="F197" s="227"/>
      <c r="G197" s="60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60"/>
      <c r="Y197" s="60"/>
      <c r="Z197" s="60"/>
      <c r="AA197" s="60"/>
      <c r="AB197" s="60"/>
      <c r="AC197" s="60"/>
      <c r="AD197" s="60"/>
      <c r="AE197" s="60"/>
      <c r="AF197" s="60"/>
      <c r="AG197" s="60"/>
      <c r="AH197" s="60"/>
    </row>
    <row r="198" spans="1:34" ht="15.75" customHeight="1">
      <c r="A198" s="60"/>
      <c r="B198" s="60"/>
      <c r="C198" s="60"/>
      <c r="D198" s="60"/>
      <c r="E198" s="227"/>
      <c r="F198" s="227"/>
      <c r="G198" s="60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0"/>
      <c r="Y198" s="60"/>
      <c r="Z198" s="60"/>
      <c r="AA198" s="60"/>
      <c r="AB198" s="60"/>
      <c r="AC198" s="60"/>
      <c r="AD198" s="60"/>
      <c r="AE198" s="60"/>
      <c r="AF198" s="60"/>
      <c r="AG198" s="60"/>
      <c r="AH198" s="60"/>
    </row>
    <row r="199" spans="1:34" ht="15.75" customHeight="1">
      <c r="A199" s="60"/>
      <c r="B199" s="60"/>
      <c r="C199" s="60"/>
      <c r="D199" s="60"/>
      <c r="E199" s="227"/>
      <c r="F199" s="227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0"/>
      <c r="Y199" s="60"/>
      <c r="Z199" s="60"/>
      <c r="AA199" s="60"/>
      <c r="AB199" s="60"/>
      <c r="AC199" s="60"/>
      <c r="AD199" s="60"/>
      <c r="AE199" s="60"/>
      <c r="AF199" s="60"/>
      <c r="AG199" s="60"/>
      <c r="AH199" s="60"/>
    </row>
    <row r="200" spans="1:34" ht="15.75" customHeight="1">
      <c r="A200" s="60"/>
      <c r="B200" s="60"/>
      <c r="C200" s="60"/>
      <c r="D200" s="60"/>
      <c r="E200" s="227"/>
      <c r="F200" s="227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0"/>
      <c r="Y200" s="60"/>
      <c r="Z200" s="60"/>
      <c r="AA200" s="60"/>
      <c r="AB200" s="60"/>
      <c r="AC200" s="60"/>
      <c r="AD200" s="60"/>
      <c r="AE200" s="60"/>
      <c r="AF200" s="60"/>
      <c r="AG200" s="60"/>
      <c r="AH200" s="60"/>
    </row>
    <row r="201" spans="1:34" ht="15.75" customHeight="1">
      <c r="A201" s="60"/>
      <c r="B201" s="60"/>
      <c r="C201" s="60"/>
      <c r="D201" s="60"/>
      <c r="E201" s="227"/>
      <c r="F201" s="227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0"/>
      <c r="Y201" s="60"/>
      <c r="Z201" s="60"/>
      <c r="AA201" s="60"/>
      <c r="AB201" s="60"/>
      <c r="AC201" s="60"/>
      <c r="AD201" s="60"/>
      <c r="AE201" s="60"/>
      <c r="AF201" s="60"/>
      <c r="AG201" s="60"/>
      <c r="AH201" s="60"/>
    </row>
    <row r="202" spans="1:34" ht="15.75" customHeight="1">
      <c r="A202" s="60"/>
      <c r="B202" s="60"/>
      <c r="C202" s="60"/>
      <c r="D202" s="60"/>
      <c r="E202" s="227"/>
      <c r="F202" s="227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  <c r="W202" s="60"/>
      <c r="X202" s="60"/>
      <c r="Y202" s="60"/>
      <c r="Z202" s="60"/>
      <c r="AA202" s="60"/>
      <c r="AB202" s="60"/>
      <c r="AC202" s="60"/>
      <c r="AD202" s="60"/>
      <c r="AE202" s="60"/>
      <c r="AF202" s="60"/>
      <c r="AG202" s="60"/>
      <c r="AH202" s="60"/>
    </row>
    <row r="203" spans="1:34" ht="15.75" customHeight="1">
      <c r="A203" s="60"/>
      <c r="B203" s="60"/>
      <c r="C203" s="60"/>
      <c r="D203" s="60"/>
      <c r="E203" s="227"/>
      <c r="F203" s="227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60"/>
      <c r="Y203" s="60"/>
      <c r="Z203" s="60"/>
      <c r="AA203" s="60"/>
      <c r="AB203" s="60"/>
      <c r="AC203" s="60"/>
      <c r="AD203" s="60"/>
      <c r="AE203" s="60"/>
      <c r="AF203" s="60"/>
      <c r="AG203" s="60"/>
      <c r="AH203" s="60"/>
    </row>
    <row r="204" spans="1:34" ht="15.75" customHeight="1">
      <c r="A204" s="60"/>
      <c r="B204" s="60"/>
      <c r="C204" s="60"/>
      <c r="D204" s="60"/>
      <c r="E204" s="227"/>
      <c r="F204" s="227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60"/>
      <c r="Y204" s="60"/>
      <c r="Z204" s="60"/>
      <c r="AA204" s="60"/>
      <c r="AB204" s="60"/>
      <c r="AC204" s="60"/>
      <c r="AD204" s="60"/>
      <c r="AE204" s="60"/>
      <c r="AF204" s="60"/>
      <c r="AG204" s="60"/>
      <c r="AH204" s="60"/>
    </row>
    <row r="205" spans="1:34" ht="15.75" customHeight="1">
      <c r="A205" s="60"/>
      <c r="B205" s="60"/>
      <c r="C205" s="60"/>
      <c r="D205" s="60"/>
      <c r="E205" s="227"/>
      <c r="F205" s="227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  <c r="W205" s="60"/>
      <c r="X205" s="60"/>
      <c r="Y205" s="60"/>
      <c r="Z205" s="60"/>
      <c r="AA205" s="60"/>
      <c r="AB205" s="60"/>
      <c r="AC205" s="60"/>
      <c r="AD205" s="60"/>
      <c r="AE205" s="60"/>
      <c r="AF205" s="60"/>
      <c r="AG205" s="60"/>
      <c r="AH205" s="60"/>
    </row>
    <row r="206" spans="1:34" ht="15.75" customHeight="1">
      <c r="A206" s="60"/>
      <c r="B206" s="60"/>
      <c r="C206" s="60"/>
      <c r="D206" s="60"/>
      <c r="E206" s="227"/>
      <c r="F206" s="227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  <c r="AA206" s="60"/>
      <c r="AB206" s="60"/>
      <c r="AC206" s="60"/>
      <c r="AD206" s="60"/>
      <c r="AE206" s="60"/>
      <c r="AF206" s="60"/>
      <c r="AG206" s="60"/>
      <c r="AH206" s="60"/>
    </row>
    <row r="207" spans="1:34" ht="15.75" customHeight="1">
      <c r="A207" s="60"/>
      <c r="B207" s="60"/>
      <c r="C207" s="60"/>
      <c r="D207" s="60"/>
      <c r="E207" s="227"/>
      <c r="F207" s="227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0"/>
      <c r="Y207" s="60"/>
      <c r="Z207" s="60"/>
      <c r="AA207" s="60"/>
      <c r="AB207" s="60"/>
      <c r="AC207" s="60"/>
      <c r="AD207" s="60"/>
      <c r="AE207" s="60"/>
      <c r="AF207" s="60"/>
      <c r="AG207" s="60"/>
      <c r="AH207" s="60"/>
    </row>
    <row r="208" spans="1:34" ht="15.75" customHeight="1">
      <c r="A208" s="60"/>
      <c r="B208" s="60"/>
      <c r="C208" s="60"/>
      <c r="D208" s="60"/>
      <c r="E208" s="227"/>
      <c r="F208" s="227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60"/>
      <c r="Y208" s="60"/>
      <c r="Z208" s="60"/>
      <c r="AA208" s="60"/>
      <c r="AB208" s="60"/>
      <c r="AC208" s="60"/>
      <c r="AD208" s="60"/>
      <c r="AE208" s="60"/>
      <c r="AF208" s="60"/>
      <c r="AG208" s="60"/>
      <c r="AH208" s="60"/>
    </row>
    <row r="209" spans="1:34" ht="15.75" customHeight="1">
      <c r="A209" s="60"/>
      <c r="B209" s="60"/>
      <c r="C209" s="60"/>
      <c r="D209" s="60"/>
      <c r="E209" s="227"/>
      <c r="F209" s="227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0"/>
      <c r="Y209" s="60"/>
      <c r="Z209" s="60"/>
      <c r="AA209" s="60"/>
      <c r="AB209" s="60"/>
      <c r="AC209" s="60"/>
      <c r="AD209" s="60"/>
      <c r="AE209" s="60"/>
      <c r="AF209" s="60"/>
      <c r="AG209" s="60"/>
      <c r="AH209" s="60"/>
    </row>
    <row r="210" spans="1:34" ht="15.75" customHeight="1">
      <c r="A210" s="60"/>
      <c r="B210" s="60"/>
      <c r="C210" s="60"/>
      <c r="D210" s="60"/>
      <c r="E210" s="227"/>
      <c r="F210" s="227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0"/>
      <c r="Y210" s="60"/>
      <c r="Z210" s="60"/>
      <c r="AA210" s="60"/>
      <c r="AB210" s="60"/>
      <c r="AC210" s="60"/>
      <c r="AD210" s="60"/>
      <c r="AE210" s="60"/>
      <c r="AF210" s="60"/>
      <c r="AG210" s="60"/>
      <c r="AH210" s="60"/>
    </row>
    <row r="211" spans="1:34" ht="15.75" customHeight="1">
      <c r="A211" s="60"/>
      <c r="B211" s="60"/>
      <c r="C211" s="60"/>
      <c r="D211" s="60"/>
      <c r="E211" s="227"/>
      <c r="F211" s="227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  <c r="Z211" s="60"/>
      <c r="AA211" s="60"/>
      <c r="AB211" s="60"/>
      <c r="AC211" s="60"/>
      <c r="AD211" s="60"/>
      <c r="AE211" s="60"/>
      <c r="AF211" s="60"/>
      <c r="AG211" s="60"/>
      <c r="AH211" s="60"/>
    </row>
    <row r="212" spans="1:34" ht="15.75" customHeight="1">
      <c r="A212" s="60"/>
      <c r="B212" s="60"/>
      <c r="C212" s="60"/>
      <c r="D212" s="60"/>
      <c r="E212" s="227"/>
      <c r="F212" s="227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  <c r="Z212" s="60"/>
      <c r="AA212" s="60"/>
      <c r="AB212" s="60"/>
      <c r="AC212" s="60"/>
      <c r="AD212" s="60"/>
      <c r="AE212" s="60"/>
      <c r="AF212" s="60"/>
      <c r="AG212" s="60"/>
      <c r="AH212" s="60"/>
    </row>
    <row r="213" spans="1:34" ht="15.75" customHeight="1">
      <c r="A213" s="60"/>
      <c r="B213" s="60"/>
      <c r="C213" s="60"/>
      <c r="D213" s="60"/>
      <c r="E213" s="227"/>
      <c r="F213" s="227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  <c r="Z213" s="60"/>
      <c r="AA213" s="60"/>
      <c r="AB213" s="60"/>
      <c r="AC213" s="60"/>
      <c r="AD213" s="60"/>
      <c r="AE213" s="60"/>
      <c r="AF213" s="60"/>
      <c r="AG213" s="60"/>
      <c r="AH213" s="60"/>
    </row>
    <row r="214" spans="1:34" ht="15.75" customHeight="1">
      <c r="A214" s="60"/>
      <c r="B214" s="60"/>
      <c r="C214" s="60"/>
      <c r="D214" s="60"/>
      <c r="E214" s="227"/>
      <c r="F214" s="227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  <c r="Z214" s="60"/>
      <c r="AA214" s="60"/>
      <c r="AB214" s="60"/>
      <c r="AC214" s="60"/>
      <c r="AD214" s="60"/>
      <c r="AE214" s="60"/>
      <c r="AF214" s="60"/>
      <c r="AG214" s="60"/>
      <c r="AH214" s="60"/>
    </row>
    <row r="215" spans="1:34" ht="15.75" customHeight="1">
      <c r="A215" s="60"/>
      <c r="B215" s="60"/>
      <c r="C215" s="60"/>
      <c r="D215" s="60"/>
      <c r="E215" s="227"/>
      <c r="F215" s="227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  <c r="Z215" s="60"/>
      <c r="AA215" s="60"/>
      <c r="AB215" s="60"/>
      <c r="AC215" s="60"/>
      <c r="AD215" s="60"/>
      <c r="AE215" s="60"/>
      <c r="AF215" s="60"/>
      <c r="AG215" s="60"/>
      <c r="AH215" s="60"/>
    </row>
    <row r="216" spans="1:34" ht="15.75" customHeight="1">
      <c r="A216" s="60"/>
      <c r="B216" s="60"/>
      <c r="C216" s="60"/>
      <c r="D216" s="60"/>
      <c r="E216" s="227"/>
      <c r="F216" s="227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0"/>
      <c r="Y216" s="60"/>
      <c r="Z216" s="60"/>
      <c r="AA216" s="60"/>
      <c r="AB216" s="60"/>
      <c r="AC216" s="60"/>
      <c r="AD216" s="60"/>
      <c r="AE216" s="60"/>
      <c r="AF216" s="60"/>
      <c r="AG216" s="60"/>
      <c r="AH216" s="60"/>
    </row>
    <row r="217" spans="1:34" ht="15.75" customHeight="1">
      <c r="A217" s="60"/>
      <c r="B217" s="60"/>
      <c r="C217" s="60"/>
      <c r="D217" s="60"/>
      <c r="E217" s="227"/>
      <c r="F217" s="227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60"/>
      <c r="Y217" s="60"/>
      <c r="Z217" s="60"/>
      <c r="AA217" s="60"/>
      <c r="AB217" s="60"/>
      <c r="AC217" s="60"/>
      <c r="AD217" s="60"/>
      <c r="AE217" s="60"/>
      <c r="AF217" s="60"/>
      <c r="AG217" s="60"/>
      <c r="AH217" s="60"/>
    </row>
    <row r="218" spans="1:34" ht="15.75" customHeight="1">
      <c r="A218" s="60"/>
      <c r="B218" s="60"/>
      <c r="C218" s="60"/>
      <c r="D218" s="60"/>
      <c r="E218" s="227"/>
      <c r="F218" s="227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0"/>
      <c r="Y218" s="60"/>
      <c r="Z218" s="60"/>
      <c r="AA218" s="60"/>
      <c r="AB218" s="60"/>
      <c r="AC218" s="60"/>
      <c r="AD218" s="60"/>
      <c r="AE218" s="60"/>
      <c r="AF218" s="60"/>
      <c r="AG218" s="60"/>
      <c r="AH218" s="60"/>
    </row>
    <row r="219" spans="1:34" ht="15.75" customHeight="1">
      <c r="A219" s="60"/>
      <c r="B219" s="60"/>
      <c r="C219" s="60"/>
      <c r="D219" s="60"/>
      <c r="E219" s="227"/>
      <c r="F219" s="227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60"/>
      <c r="Y219" s="60"/>
      <c r="Z219" s="60"/>
      <c r="AA219" s="60"/>
      <c r="AB219" s="60"/>
      <c r="AC219" s="60"/>
      <c r="AD219" s="60"/>
      <c r="AE219" s="60"/>
      <c r="AF219" s="60"/>
      <c r="AG219" s="60"/>
      <c r="AH219" s="60"/>
    </row>
    <row r="220" spans="1:34" ht="15.75" customHeight="1">
      <c r="A220" s="60"/>
      <c r="B220" s="60"/>
      <c r="C220" s="60"/>
      <c r="D220" s="60"/>
      <c r="E220" s="227"/>
      <c r="F220" s="227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60"/>
      <c r="Y220" s="60"/>
      <c r="Z220" s="60"/>
      <c r="AA220" s="60"/>
      <c r="AB220" s="60"/>
      <c r="AC220" s="60"/>
      <c r="AD220" s="60"/>
      <c r="AE220" s="60"/>
      <c r="AF220" s="60"/>
      <c r="AG220" s="60"/>
      <c r="AH220" s="60"/>
    </row>
    <row r="221" spans="1:34" ht="15.75" customHeight="1">
      <c r="A221" s="60"/>
      <c r="B221" s="60"/>
      <c r="C221" s="60"/>
      <c r="D221" s="60"/>
      <c r="E221" s="227"/>
      <c r="F221" s="227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  <c r="Z221" s="60"/>
      <c r="AA221" s="60"/>
      <c r="AB221" s="60"/>
      <c r="AC221" s="60"/>
      <c r="AD221" s="60"/>
      <c r="AE221" s="60"/>
      <c r="AF221" s="60"/>
      <c r="AG221" s="60"/>
      <c r="AH221" s="60"/>
    </row>
    <row r="222" spans="1:34" ht="15.75" customHeight="1">
      <c r="A222" s="60"/>
      <c r="B222" s="60"/>
      <c r="C222" s="60"/>
      <c r="D222" s="60"/>
      <c r="E222" s="227"/>
      <c r="F222" s="227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  <c r="U222" s="60"/>
      <c r="V222" s="60"/>
      <c r="W222" s="60"/>
      <c r="X222" s="60"/>
      <c r="Y222" s="60"/>
      <c r="Z222" s="60"/>
      <c r="AA222" s="60"/>
      <c r="AB222" s="60"/>
      <c r="AC222" s="60"/>
      <c r="AD222" s="60"/>
      <c r="AE222" s="60"/>
      <c r="AF222" s="60"/>
      <c r="AG222" s="60"/>
      <c r="AH222" s="60"/>
    </row>
    <row r="223" spans="1:34" ht="15.75" customHeight="1">
      <c r="A223" s="60"/>
      <c r="B223" s="60"/>
      <c r="C223" s="60"/>
      <c r="D223" s="60"/>
      <c r="E223" s="227"/>
      <c r="F223" s="227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  <c r="U223" s="60"/>
      <c r="V223" s="60"/>
      <c r="W223" s="60"/>
      <c r="X223" s="60"/>
      <c r="Y223" s="60"/>
      <c r="Z223" s="60"/>
      <c r="AA223" s="60"/>
      <c r="AB223" s="60"/>
      <c r="AC223" s="60"/>
      <c r="AD223" s="60"/>
      <c r="AE223" s="60"/>
      <c r="AF223" s="60"/>
      <c r="AG223" s="60"/>
      <c r="AH223" s="60"/>
    </row>
    <row r="224" spans="1:34" ht="15.75" customHeight="1">
      <c r="A224" s="60"/>
      <c r="B224" s="60"/>
      <c r="C224" s="60"/>
      <c r="D224" s="60"/>
      <c r="E224" s="227"/>
      <c r="F224" s="227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60"/>
      <c r="Y224" s="60"/>
      <c r="Z224" s="60"/>
      <c r="AA224" s="60"/>
      <c r="AB224" s="60"/>
      <c r="AC224" s="60"/>
      <c r="AD224" s="60"/>
      <c r="AE224" s="60"/>
      <c r="AF224" s="60"/>
      <c r="AG224" s="60"/>
      <c r="AH224" s="60"/>
    </row>
    <row r="225" spans="1:34" ht="15.75" customHeight="1">
      <c r="A225" s="60"/>
      <c r="B225" s="60"/>
      <c r="C225" s="60"/>
      <c r="D225" s="60"/>
      <c r="E225" s="227"/>
      <c r="F225" s="227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  <c r="U225" s="60"/>
      <c r="V225" s="60"/>
      <c r="W225" s="60"/>
      <c r="X225" s="60"/>
      <c r="Y225" s="60"/>
      <c r="Z225" s="60"/>
      <c r="AA225" s="60"/>
      <c r="AB225" s="60"/>
      <c r="AC225" s="60"/>
      <c r="AD225" s="60"/>
      <c r="AE225" s="60"/>
      <c r="AF225" s="60"/>
      <c r="AG225" s="60"/>
      <c r="AH225" s="60"/>
    </row>
    <row r="226" spans="1:34" ht="15.75" customHeight="1">
      <c r="A226" s="60"/>
      <c r="B226" s="60"/>
      <c r="C226" s="60"/>
      <c r="D226" s="60"/>
      <c r="E226" s="227"/>
      <c r="F226" s="227"/>
      <c r="G226" s="60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  <c r="S226" s="60"/>
      <c r="T226" s="60"/>
      <c r="U226" s="60"/>
      <c r="V226" s="60"/>
      <c r="W226" s="60"/>
      <c r="X226" s="60"/>
      <c r="Y226" s="60"/>
      <c r="Z226" s="60"/>
      <c r="AA226" s="60"/>
      <c r="AB226" s="60"/>
      <c r="AC226" s="60"/>
      <c r="AD226" s="60"/>
      <c r="AE226" s="60"/>
      <c r="AF226" s="60"/>
      <c r="AG226" s="60"/>
      <c r="AH226" s="60"/>
    </row>
    <row r="227" spans="1:34" ht="15.75" customHeight="1">
      <c r="A227" s="60"/>
      <c r="B227" s="60"/>
      <c r="C227" s="60"/>
      <c r="D227" s="60"/>
      <c r="E227" s="227"/>
      <c r="F227" s="227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  <c r="U227" s="60"/>
      <c r="V227" s="60"/>
      <c r="W227" s="60"/>
      <c r="X227" s="60"/>
      <c r="Y227" s="60"/>
      <c r="Z227" s="60"/>
      <c r="AA227" s="60"/>
      <c r="AB227" s="60"/>
      <c r="AC227" s="60"/>
      <c r="AD227" s="60"/>
      <c r="AE227" s="60"/>
      <c r="AF227" s="60"/>
      <c r="AG227" s="60"/>
      <c r="AH227" s="60"/>
    </row>
    <row r="228" spans="1:34" ht="15.75" customHeight="1"/>
    <row r="229" spans="1:34" ht="15.75" customHeight="1"/>
    <row r="230" spans="1:34" ht="15.75" customHeight="1"/>
    <row r="231" spans="1:34" ht="15.75" customHeight="1"/>
    <row r="232" spans="1:34" ht="15.75" customHeight="1"/>
    <row r="233" spans="1:34" ht="15.75" customHeight="1"/>
    <row r="234" spans="1:34" ht="15.75" customHeight="1"/>
    <row r="235" spans="1:34" ht="15.75" customHeight="1"/>
    <row r="236" spans="1:34" ht="15.75" customHeight="1"/>
    <row r="237" spans="1:34" ht="15.75" customHeight="1"/>
    <row r="238" spans="1:34" ht="15.75" customHeight="1"/>
    <row r="239" spans="1:34" ht="15.75" customHeight="1"/>
    <row r="240" spans="1:34" ht="15.75" customHeight="1"/>
    <row r="241" customFormat="1" ht="15.75" customHeight="1"/>
    <row r="242" customFormat="1" ht="15.75" customHeight="1"/>
    <row r="243" customFormat="1" ht="15.75" customHeight="1"/>
    <row r="244" customFormat="1" ht="15.75" customHeight="1"/>
    <row r="245" customFormat="1" ht="15.75" customHeight="1"/>
    <row r="246" customFormat="1" ht="15.75" customHeight="1"/>
    <row r="247" customFormat="1" ht="15.75" customHeight="1"/>
    <row r="248" customFormat="1" ht="15.75" customHeight="1"/>
    <row r="249" customFormat="1" ht="15.75" customHeight="1"/>
    <row r="250" customFormat="1" ht="15.75" customHeight="1"/>
    <row r="251" customFormat="1" ht="15.75" customHeight="1"/>
    <row r="252" customFormat="1" ht="15.75" customHeight="1"/>
    <row r="253" customFormat="1" ht="15.75" customHeight="1"/>
    <row r="254" customFormat="1" ht="15.75" customHeight="1"/>
    <row r="255" customFormat="1" ht="15.75" customHeight="1"/>
    <row r="256" customFormat="1" ht="15.75" customHeight="1"/>
    <row r="257" customFormat="1" ht="15.75" customHeight="1"/>
    <row r="258" customFormat="1" ht="15.75" customHeight="1"/>
    <row r="259" customFormat="1" ht="15.75" customHeight="1"/>
    <row r="260" customFormat="1" ht="15.75" customHeight="1"/>
    <row r="261" customFormat="1" ht="15.75" customHeight="1"/>
    <row r="262" customFormat="1" ht="15.75" customHeight="1"/>
    <row r="263" customFormat="1" ht="15.75" customHeight="1"/>
    <row r="264" customFormat="1" ht="15.75" customHeight="1"/>
    <row r="265" customFormat="1" ht="15.75" customHeight="1"/>
    <row r="266" customFormat="1" ht="15.75" customHeight="1"/>
    <row r="267" customFormat="1" ht="15.75" customHeight="1"/>
    <row r="268" customFormat="1" ht="15.75" customHeight="1"/>
    <row r="269" customFormat="1" ht="15.75" customHeight="1"/>
    <row r="270" customFormat="1" ht="15.75" customHeight="1"/>
    <row r="271" customFormat="1" ht="15.75" customHeight="1"/>
    <row r="272" customFormat="1" ht="15.75" customHeight="1"/>
    <row r="273" customFormat="1" ht="15.75" customHeight="1"/>
    <row r="274" customFormat="1" ht="15.75" customHeight="1"/>
    <row r="275" customFormat="1" ht="15.75" customHeight="1"/>
    <row r="276" customFormat="1" ht="15.75" customHeight="1"/>
    <row r="277" customFormat="1" ht="15.75" customHeight="1"/>
    <row r="278" customFormat="1" ht="15.75" customHeight="1"/>
    <row r="279" customFormat="1" ht="15.75" customHeight="1"/>
    <row r="280" customFormat="1" ht="15.75" customHeight="1"/>
    <row r="281" customFormat="1" ht="15.75" customHeight="1"/>
    <row r="282" customFormat="1" ht="15.75" customHeight="1"/>
    <row r="283" customFormat="1" ht="15.75" customHeight="1"/>
    <row r="284" customFormat="1" ht="15.75" customHeight="1"/>
    <row r="285" customFormat="1" ht="15.75" customHeight="1"/>
    <row r="286" customFormat="1" ht="15.75" customHeight="1"/>
    <row r="287" customFormat="1" ht="15.75" customHeight="1"/>
    <row r="288" customFormat="1" ht="15.75" customHeight="1"/>
    <row r="289" customFormat="1" ht="15.75" customHeight="1"/>
    <row r="290" customFormat="1" ht="15.75" customHeight="1"/>
    <row r="291" customFormat="1" ht="15.75" customHeight="1"/>
    <row r="292" customFormat="1" ht="15.75" customHeight="1"/>
    <row r="293" customFormat="1" ht="15.75" customHeight="1"/>
    <row r="294" customFormat="1" ht="15.75" customHeight="1"/>
    <row r="295" customFormat="1" ht="15.75" customHeight="1"/>
    <row r="296" customFormat="1" ht="15.75" customHeight="1"/>
    <row r="297" customFormat="1" ht="15.75" customHeight="1"/>
    <row r="298" customFormat="1" ht="15.75" customHeight="1"/>
    <row r="299" customFormat="1" ht="15.75" customHeight="1"/>
    <row r="300" customFormat="1" ht="15.75" customHeight="1"/>
    <row r="301" customFormat="1" ht="15.75" customHeight="1"/>
    <row r="302" customFormat="1" ht="15.75" customHeight="1"/>
    <row r="303" customFormat="1" ht="15.75" customHeight="1"/>
    <row r="304" customFormat="1" ht="15.75" customHeight="1"/>
    <row r="305" customFormat="1" ht="15.75" customHeight="1"/>
    <row r="306" customFormat="1" ht="15.75" customHeight="1"/>
    <row r="307" customFormat="1" ht="15.75" customHeight="1"/>
    <row r="308" customFormat="1" ht="15.75" customHeight="1"/>
    <row r="309" customFormat="1" ht="15.75" customHeight="1"/>
    <row r="310" customFormat="1" ht="15.75" customHeight="1"/>
    <row r="311" customFormat="1" ht="15.75" customHeight="1"/>
    <row r="312" customFormat="1" ht="15.75" customHeight="1"/>
    <row r="313" customFormat="1" ht="15.75" customHeight="1"/>
    <row r="314" customFormat="1" ht="15.75" customHeight="1"/>
    <row r="315" customFormat="1" ht="15.75" customHeight="1"/>
    <row r="316" customFormat="1" ht="15.75" customHeight="1"/>
    <row r="317" customFormat="1" ht="15.75" customHeight="1"/>
    <row r="318" customFormat="1" ht="15.75" customHeight="1"/>
    <row r="319" customFormat="1" ht="15.75" customHeight="1"/>
    <row r="320" customFormat="1" ht="15.75" customHeight="1"/>
    <row r="321" customFormat="1" ht="15.75" customHeight="1"/>
    <row r="322" customFormat="1" ht="15.75" customHeight="1"/>
    <row r="323" customFormat="1" ht="15.75" customHeight="1"/>
    <row r="324" customFormat="1" ht="15.75" customHeight="1"/>
    <row r="325" customFormat="1" ht="15.75" customHeight="1"/>
    <row r="326" customFormat="1" ht="15.75" customHeight="1"/>
    <row r="327" customFormat="1" ht="15.75" customHeight="1"/>
    <row r="328" customFormat="1" ht="15.75" customHeight="1"/>
    <row r="329" customFormat="1" ht="15.75" customHeight="1"/>
    <row r="330" customFormat="1" ht="15.75" customHeight="1"/>
    <row r="331" customFormat="1" ht="15.75" customHeight="1"/>
    <row r="332" customFormat="1" ht="15.75" customHeight="1"/>
    <row r="333" customFormat="1" ht="15.75" customHeight="1"/>
    <row r="334" customFormat="1" ht="15.75" customHeight="1"/>
    <row r="335" customFormat="1" ht="15.75" customHeight="1"/>
    <row r="336" customFormat="1" ht="15.75" customHeight="1"/>
    <row r="337" customFormat="1" ht="15.75" customHeight="1"/>
    <row r="338" customFormat="1" ht="15.75" customHeight="1"/>
    <row r="339" customFormat="1" ht="15.75" customHeight="1"/>
    <row r="340" customFormat="1" ht="15.75" customHeight="1"/>
    <row r="341" customFormat="1" ht="15.75" customHeight="1"/>
    <row r="342" customFormat="1" ht="15.75" customHeight="1"/>
    <row r="343" customFormat="1" ht="15.75" customHeight="1"/>
    <row r="344" customFormat="1" ht="15.75" customHeight="1"/>
    <row r="345" customFormat="1" ht="15.75" customHeight="1"/>
    <row r="346" customFormat="1" ht="15.75" customHeight="1"/>
    <row r="347" customFormat="1" ht="15.75" customHeight="1"/>
    <row r="348" customFormat="1" ht="15.75" customHeight="1"/>
    <row r="349" customFormat="1" ht="15.75" customHeight="1"/>
    <row r="350" customFormat="1" ht="15.75" customHeight="1"/>
    <row r="351" customFormat="1" ht="15.75" customHeight="1"/>
    <row r="352" customFormat="1" ht="15.75" customHeight="1"/>
    <row r="353" customFormat="1" ht="15.75" customHeight="1"/>
    <row r="354" customFormat="1" ht="15.75" customHeight="1"/>
    <row r="355" customFormat="1" ht="15.75" customHeight="1"/>
    <row r="356" customFormat="1" ht="15.75" customHeight="1"/>
    <row r="357" customFormat="1" ht="15.75" customHeight="1"/>
    <row r="358" customFormat="1" ht="15.75" customHeight="1"/>
    <row r="359" customFormat="1" ht="15.75" customHeight="1"/>
    <row r="360" customFormat="1" ht="15.75" customHeight="1"/>
    <row r="361" customFormat="1" ht="15.75" customHeight="1"/>
    <row r="362" customFormat="1" ht="15.75" customHeight="1"/>
    <row r="363" customFormat="1" ht="15.75" customHeight="1"/>
    <row r="364" customFormat="1" ht="15.75" customHeight="1"/>
    <row r="365" customFormat="1" ht="15.75" customHeight="1"/>
    <row r="366" customFormat="1" ht="15.75" customHeight="1"/>
    <row r="367" customFormat="1" ht="15.75" customHeight="1"/>
    <row r="368" customFormat="1" ht="15.75" customHeight="1"/>
    <row r="369" customFormat="1" ht="15.75" customHeight="1"/>
    <row r="370" customFormat="1" ht="15.75" customHeight="1"/>
    <row r="371" customFormat="1" ht="15.75" customHeight="1"/>
    <row r="372" customFormat="1" ht="15.75" customHeight="1"/>
    <row r="373" customFormat="1" ht="15.75" customHeight="1"/>
    <row r="374" customFormat="1" ht="15.75" customHeight="1"/>
    <row r="375" customFormat="1" ht="15.75" customHeight="1"/>
    <row r="376" customFormat="1" ht="15.75" customHeight="1"/>
    <row r="377" customFormat="1" ht="15.75" customHeight="1"/>
    <row r="378" customFormat="1" ht="15.75" customHeight="1"/>
    <row r="379" customFormat="1" ht="15.75" customHeight="1"/>
    <row r="380" customFormat="1" ht="15.75" customHeight="1"/>
    <row r="381" customFormat="1" ht="15.75" customHeight="1"/>
    <row r="382" customFormat="1" ht="15.75" customHeight="1"/>
    <row r="383" customFormat="1" ht="15.75" customHeight="1"/>
    <row r="384" customFormat="1" ht="15.75" customHeight="1"/>
    <row r="385" customFormat="1" ht="15.75" customHeight="1"/>
    <row r="386" customFormat="1" ht="15.75" customHeight="1"/>
    <row r="387" customFormat="1" ht="15.75" customHeight="1"/>
    <row r="388" customFormat="1" ht="15.75" customHeight="1"/>
    <row r="389" customFormat="1" ht="15.75" customHeight="1"/>
    <row r="390" customFormat="1" ht="15.75" customHeight="1"/>
    <row r="391" customFormat="1" ht="15.75" customHeight="1"/>
    <row r="392" customFormat="1" ht="15.75" customHeight="1"/>
    <row r="393" customFormat="1" ht="15.75" customHeight="1"/>
    <row r="394" customFormat="1" ht="15.75" customHeight="1"/>
    <row r="395" customFormat="1" ht="15.75" customHeight="1"/>
    <row r="396" customFormat="1" ht="15.75" customHeight="1"/>
    <row r="397" customFormat="1" ht="15.75" customHeight="1"/>
    <row r="398" customFormat="1" ht="15.75" customHeight="1"/>
    <row r="399" customFormat="1" ht="15.75" customHeight="1"/>
    <row r="400" customFormat="1" ht="15.75" customHeight="1"/>
    <row r="401" customFormat="1" ht="15.75" customHeight="1"/>
    <row r="402" customFormat="1" ht="15.75" customHeight="1"/>
    <row r="403" customFormat="1" ht="15.75" customHeight="1"/>
    <row r="404" customFormat="1" ht="15.75" customHeight="1"/>
    <row r="405" customFormat="1" ht="15.75" customHeight="1"/>
    <row r="406" customFormat="1" ht="15.75" customHeight="1"/>
    <row r="407" customFormat="1" ht="15.75" customHeight="1"/>
    <row r="408" customFormat="1" ht="15.75" customHeight="1"/>
    <row r="409" customFormat="1" ht="15.75" customHeight="1"/>
    <row r="410" customFormat="1" ht="15.75" customHeight="1"/>
    <row r="411" customFormat="1" ht="15.75" customHeight="1"/>
    <row r="412" customFormat="1" ht="15.75" customHeight="1"/>
    <row r="413" customFormat="1" ht="15.75" customHeight="1"/>
    <row r="414" customFormat="1" ht="15.75" customHeight="1"/>
    <row r="415" customFormat="1" ht="15.75" customHeight="1"/>
    <row r="416" customFormat="1" ht="15.75" customHeight="1"/>
    <row r="417" customFormat="1" ht="15.75" customHeight="1"/>
    <row r="418" customFormat="1" ht="15.75" customHeight="1"/>
    <row r="419" customFormat="1" ht="15.75" customHeight="1"/>
    <row r="420" customFormat="1" ht="15.75" customHeight="1"/>
    <row r="421" customFormat="1" ht="15.75" customHeight="1"/>
    <row r="422" customFormat="1" ht="15.75" customHeight="1"/>
    <row r="423" customFormat="1" ht="15.75" customHeight="1"/>
    <row r="424" customFormat="1" ht="15.75" customHeight="1"/>
    <row r="425" customFormat="1" ht="15.75" customHeight="1"/>
    <row r="426" customFormat="1" ht="15.75" customHeight="1"/>
    <row r="427" customFormat="1" ht="15.75" customHeight="1"/>
    <row r="428" customFormat="1" ht="15.75" customHeight="1"/>
    <row r="429" customFormat="1" ht="15.75" customHeight="1"/>
    <row r="430" customFormat="1" ht="15.75" customHeight="1"/>
    <row r="431" customFormat="1" ht="15.75" customHeight="1"/>
    <row r="432" customFormat="1" ht="15.75" customHeight="1"/>
    <row r="433" customFormat="1" ht="15.75" customHeight="1"/>
    <row r="434" customFormat="1" ht="15.75" customHeight="1"/>
    <row r="435" customFormat="1" ht="15.75" customHeight="1"/>
    <row r="436" customFormat="1" ht="15.75" customHeight="1"/>
    <row r="437" customFormat="1" ht="15.75" customHeight="1"/>
    <row r="438" customFormat="1" ht="15.75" customHeight="1"/>
    <row r="439" customFormat="1" ht="15.75" customHeight="1"/>
    <row r="440" customFormat="1" ht="15.75" customHeight="1"/>
    <row r="441" customFormat="1" ht="15.75" customHeight="1"/>
    <row r="442" customFormat="1" ht="15.75" customHeight="1"/>
    <row r="443" customFormat="1" ht="15.75" customHeight="1"/>
    <row r="444" customFormat="1" ht="15.75" customHeight="1"/>
    <row r="445" customFormat="1" ht="15.75" customHeight="1"/>
    <row r="446" customFormat="1" ht="15.75" customHeight="1"/>
    <row r="447" customFormat="1" ht="15.75" customHeight="1"/>
    <row r="448" customFormat="1" ht="15.75" customHeight="1"/>
    <row r="449" customFormat="1" ht="15.75" customHeight="1"/>
    <row r="450" customFormat="1" ht="15.75" customHeight="1"/>
    <row r="451" customFormat="1" ht="15.75" customHeight="1"/>
    <row r="452" customFormat="1" ht="15.75" customHeight="1"/>
    <row r="453" customFormat="1" ht="15.75" customHeight="1"/>
    <row r="454" customFormat="1" ht="15.75" customHeight="1"/>
    <row r="455" customFormat="1" ht="15.75" customHeight="1"/>
    <row r="456" customFormat="1" ht="15.75" customHeight="1"/>
    <row r="457" customFormat="1" ht="15.75" customHeight="1"/>
    <row r="458" customFormat="1" ht="15.75" customHeight="1"/>
    <row r="459" customFormat="1" ht="15.75" customHeight="1"/>
    <row r="460" customFormat="1" ht="15.75" customHeight="1"/>
    <row r="461" customFormat="1" ht="15.75" customHeight="1"/>
    <row r="462" customFormat="1" ht="15.75" customHeight="1"/>
    <row r="463" customFormat="1" ht="15.75" customHeight="1"/>
    <row r="464" customFormat="1" ht="15.75" customHeight="1"/>
    <row r="465" customFormat="1" ht="15.75" customHeight="1"/>
    <row r="466" customFormat="1" ht="15.75" customHeight="1"/>
    <row r="467" customFormat="1" ht="15.75" customHeight="1"/>
    <row r="468" customFormat="1" ht="15.75" customHeight="1"/>
    <row r="469" customFormat="1" ht="15.75" customHeight="1"/>
    <row r="470" customFormat="1" ht="15.75" customHeight="1"/>
    <row r="471" customFormat="1" ht="15.75" customHeight="1"/>
    <row r="472" customFormat="1" ht="15.75" customHeight="1"/>
    <row r="473" customFormat="1" ht="15.75" customHeight="1"/>
    <row r="474" customFormat="1" ht="15.75" customHeight="1"/>
    <row r="475" customFormat="1" ht="15.75" customHeight="1"/>
    <row r="476" customFormat="1" ht="15.75" customHeight="1"/>
    <row r="477" customFormat="1" ht="15.75" customHeight="1"/>
    <row r="478" customFormat="1" ht="15.75" customHeight="1"/>
    <row r="479" customFormat="1" ht="15.75" customHeight="1"/>
    <row r="480" customFormat="1" ht="15.75" customHeight="1"/>
    <row r="481" customFormat="1" ht="15.75" customHeight="1"/>
    <row r="482" customFormat="1" ht="15.75" customHeight="1"/>
    <row r="483" customFormat="1" ht="15.75" customHeight="1"/>
    <row r="484" customFormat="1" ht="15.75" customHeight="1"/>
    <row r="485" customFormat="1" ht="15.75" customHeight="1"/>
    <row r="486" customFormat="1" ht="15.75" customHeight="1"/>
    <row r="487" customFormat="1" ht="15.75" customHeight="1"/>
    <row r="488" customFormat="1" ht="15.75" customHeight="1"/>
    <row r="489" customFormat="1" ht="15.75" customHeight="1"/>
    <row r="490" customFormat="1" ht="15.75" customHeight="1"/>
    <row r="491" customFormat="1" ht="15.75" customHeight="1"/>
    <row r="492" customFormat="1" ht="15.75" customHeight="1"/>
    <row r="493" customFormat="1" ht="15.75" customHeight="1"/>
    <row r="494" customFormat="1" ht="15.75" customHeight="1"/>
    <row r="495" customFormat="1" ht="15.75" customHeight="1"/>
    <row r="496" customFormat="1" ht="15.75" customHeight="1"/>
    <row r="497" customFormat="1" ht="15.75" customHeight="1"/>
    <row r="498" customFormat="1" ht="15.75" customHeight="1"/>
    <row r="499" customFormat="1" ht="15.75" customHeight="1"/>
    <row r="500" customFormat="1" ht="15.75" customHeight="1"/>
    <row r="501" customFormat="1" ht="15.75" customHeight="1"/>
    <row r="502" customFormat="1" ht="15.75" customHeight="1"/>
    <row r="503" customFormat="1" ht="15.75" customHeight="1"/>
    <row r="504" customFormat="1" ht="15.75" customHeight="1"/>
    <row r="505" customFormat="1" ht="15.75" customHeight="1"/>
    <row r="506" customFormat="1" ht="15.75" customHeight="1"/>
    <row r="507" customFormat="1" ht="15.75" customHeight="1"/>
    <row r="508" customFormat="1" ht="15.75" customHeight="1"/>
    <row r="509" customFormat="1" ht="15.75" customHeight="1"/>
    <row r="510" customFormat="1" ht="15.75" customHeight="1"/>
    <row r="511" customFormat="1" ht="15.75" customHeight="1"/>
    <row r="512" customFormat="1" ht="15.75" customHeight="1"/>
    <row r="513" customFormat="1" ht="15.75" customHeight="1"/>
    <row r="514" customFormat="1" ht="15.75" customHeight="1"/>
    <row r="515" customFormat="1" ht="15.75" customHeight="1"/>
    <row r="516" customFormat="1" ht="15.75" customHeight="1"/>
    <row r="517" customFormat="1" ht="15.75" customHeight="1"/>
    <row r="518" customFormat="1" ht="15.75" customHeight="1"/>
    <row r="519" customFormat="1" ht="15.75" customHeight="1"/>
    <row r="520" customFormat="1" ht="15.75" customHeight="1"/>
    <row r="521" customFormat="1" ht="15.75" customHeight="1"/>
    <row r="522" customFormat="1" ht="15.75" customHeight="1"/>
    <row r="523" customFormat="1" ht="15.75" customHeight="1"/>
    <row r="524" customFormat="1" ht="15.75" customHeight="1"/>
    <row r="525" customFormat="1" ht="15.75" customHeight="1"/>
    <row r="526" customFormat="1" ht="15.75" customHeight="1"/>
    <row r="527" customFormat="1" ht="15.75" customHeight="1"/>
    <row r="528" customFormat="1" ht="15.75" customHeight="1"/>
    <row r="529" customFormat="1" ht="15.75" customHeight="1"/>
    <row r="530" customFormat="1" ht="15.75" customHeight="1"/>
    <row r="531" customFormat="1" ht="15.75" customHeight="1"/>
    <row r="532" customFormat="1" ht="15.75" customHeight="1"/>
    <row r="533" customFormat="1" ht="15.75" customHeight="1"/>
    <row r="534" customFormat="1" ht="15.75" customHeight="1"/>
    <row r="535" customFormat="1" ht="15.75" customHeight="1"/>
    <row r="536" customFormat="1" ht="15.75" customHeight="1"/>
    <row r="537" customFormat="1" ht="15.75" customHeight="1"/>
    <row r="538" customFormat="1" ht="15.75" customHeight="1"/>
    <row r="539" customFormat="1" ht="15.75" customHeight="1"/>
    <row r="540" customFormat="1" ht="15.75" customHeight="1"/>
    <row r="541" customFormat="1" ht="15.75" customHeight="1"/>
    <row r="542" customFormat="1" ht="15.75" customHeight="1"/>
    <row r="543" customFormat="1" ht="15.75" customHeight="1"/>
    <row r="544" customFormat="1" ht="15.75" customHeight="1"/>
    <row r="545" customFormat="1" ht="15.75" customHeight="1"/>
    <row r="546" customFormat="1" ht="15.75" customHeight="1"/>
    <row r="547" customFormat="1" ht="15.75" customHeight="1"/>
    <row r="548" customFormat="1" ht="15.75" customHeight="1"/>
    <row r="549" customFormat="1" ht="15.75" customHeight="1"/>
    <row r="550" customFormat="1" ht="15.75" customHeight="1"/>
    <row r="551" customFormat="1" ht="15.75" customHeight="1"/>
    <row r="552" customFormat="1" ht="15.75" customHeight="1"/>
    <row r="553" customFormat="1" ht="15.75" customHeight="1"/>
    <row r="554" customFormat="1" ht="15.75" customHeight="1"/>
    <row r="555" customFormat="1" ht="15.75" customHeight="1"/>
    <row r="556" customFormat="1" ht="15.75" customHeight="1"/>
    <row r="557" customFormat="1" ht="15.75" customHeight="1"/>
    <row r="558" customFormat="1" ht="15.75" customHeight="1"/>
    <row r="559" customFormat="1" ht="15.75" customHeight="1"/>
    <row r="560" customFormat="1" ht="15.75" customHeight="1"/>
    <row r="561" customFormat="1" ht="15.75" customHeight="1"/>
    <row r="562" customFormat="1" ht="15.75" customHeight="1"/>
    <row r="563" customFormat="1" ht="15.75" customHeight="1"/>
    <row r="564" customFormat="1" ht="15.75" customHeight="1"/>
    <row r="565" customFormat="1" ht="15.75" customHeight="1"/>
    <row r="566" customFormat="1" ht="15.75" customHeight="1"/>
    <row r="567" customFormat="1" ht="15.75" customHeight="1"/>
    <row r="568" customFormat="1" ht="15.75" customHeight="1"/>
    <row r="569" customFormat="1" ht="15.75" customHeight="1"/>
    <row r="570" customFormat="1" ht="15.75" customHeight="1"/>
    <row r="571" customFormat="1" ht="15.75" customHeight="1"/>
    <row r="572" customFormat="1" ht="15.75" customHeight="1"/>
    <row r="573" customFormat="1" ht="15.75" customHeight="1"/>
    <row r="574" customFormat="1" ht="15.75" customHeight="1"/>
    <row r="575" customFormat="1" ht="15.75" customHeight="1"/>
    <row r="576" customFormat="1" ht="15.75" customHeight="1"/>
    <row r="577" customFormat="1" ht="15.75" customHeight="1"/>
    <row r="578" customFormat="1" ht="15.75" customHeight="1"/>
    <row r="579" customFormat="1" ht="15.75" customHeight="1"/>
    <row r="580" customFormat="1" ht="15.75" customHeight="1"/>
    <row r="581" customFormat="1" ht="15.75" customHeight="1"/>
    <row r="582" customFormat="1" ht="15.75" customHeight="1"/>
    <row r="583" customFormat="1" ht="15.75" customHeight="1"/>
    <row r="584" customFormat="1" ht="15.75" customHeight="1"/>
    <row r="585" customFormat="1" ht="15.75" customHeight="1"/>
    <row r="586" customFormat="1" ht="15.75" customHeight="1"/>
    <row r="587" customFormat="1" ht="15.75" customHeight="1"/>
    <row r="588" customFormat="1" ht="15.75" customHeight="1"/>
    <row r="589" customFormat="1" ht="15.75" customHeight="1"/>
    <row r="590" customFormat="1" ht="15.75" customHeight="1"/>
    <row r="591" customFormat="1" ht="15.75" customHeight="1"/>
    <row r="592" customFormat="1" ht="15.75" customHeight="1"/>
    <row r="593" customFormat="1" ht="15.75" customHeight="1"/>
    <row r="594" customFormat="1" ht="15.75" customHeight="1"/>
    <row r="595" customFormat="1" ht="15.75" customHeight="1"/>
    <row r="596" customFormat="1" ht="15.75" customHeight="1"/>
    <row r="597" customFormat="1" ht="15.75" customHeight="1"/>
    <row r="598" customFormat="1" ht="15.75" customHeight="1"/>
    <row r="599" customFormat="1" ht="15.75" customHeight="1"/>
    <row r="600" customFormat="1" ht="15.75" customHeight="1"/>
    <row r="601" customFormat="1" ht="15.75" customHeight="1"/>
    <row r="602" customFormat="1" ht="15.75" customHeight="1"/>
    <row r="603" customFormat="1" ht="15.75" customHeight="1"/>
    <row r="604" customFormat="1" ht="15.75" customHeight="1"/>
    <row r="605" customFormat="1" ht="15.75" customHeight="1"/>
    <row r="606" customFormat="1" ht="15.75" customHeight="1"/>
    <row r="607" customFormat="1" ht="15.75" customHeight="1"/>
    <row r="608" customFormat="1" ht="15.75" customHeight="1"/>
    <row r="609" customFormat="1" ht="15.75" customHeight="1"/>
    <row r="610" customFormat="1" ht="15.75" customHeight="1"/>
    <row r="611" customFormat="1" ht="15.75" customHeight="1"/>
    <row r="612" customFormat="1" ht="15.75" customHeight="1"/>
    <row r="613" customFormat="1" ht="15.75" customHeight="1"/>
    <row r="614" customFormat="1" ht="15.75" customHeight="1"/>
    <row r="615" customFormat="1" ht="15.75" customHeight="1"/>
    <row r="616" customFormat="1" ht="15.75" customHeight="1"/>
    <row r="617" customFormat="1" ht="15.75" customHeight="1"/>
    <row r="618" customFormat="1" ht="15.75" customHeight="1"/>
    <row r="619" customFormat="1" ht="15.75" customHeight="1"/>
    <row r="620" customFormat="1" ht="15.75" customHeight="1"/>
    <row r="621" customFormat="1" ht="15.75" customHeight="1"/>
    <row r="622" customFormat="1" ht="15.75" customHeight="1"/>
    <row r="623" customFormat="1" ht="15.75" customHeight="1"/>
    <row r="624" customFormat="1" ht="15.75" customHeight="1"/>
    <row r="625" customFormat="1" ht="15.75" customHeight="1"/>
    <row r="626" customFormat="1" ht="15.75" customHeight="1"/>
    <row r="627" customFormat="1" ht="15.75" customHeight="1"/>
    <row r="628" customFormat="1" ht="15.75" customHeight="1"/>
    <row r="629" customFormat="1" ht="15.75" customHeight="1"/>
    <row r="630" customFormat="1" ht="15.75" customHeight="1"/>
    <row r="631" customFormat="1" ht="15.75" customHeight="1"/>
    <row r="632" customFormat="1" ht="15.75" customHeight="1"/>
    <row r="633" customFormat="1" ht="15.75" customHeight="1"/>
    <row r="634" customFormat="1" ht="15.75" customHeight="1"/>
    <row r="635" customFormat="1" ht="15.75" customHeight="1"/>
    <row r="636" customFormat="1" ht="15.75" customHeight="1"/>
    <row r="637" customFormat="1" ht="15.75" customHeight="1"/>
    <row r="638" customFormat="1" ht="15.75" customHeight="1"/>
    <row r="639" customFormat="1" ht="15.75" customHeight="1"/>
    <row r="640" customFormat="1" ht="15.75" customHeight="1"/>
    <row r="641" customFormat="1" ht="15.75" customHeight="1"/>
    <row r="642" customFormat="1" ht="15.75" customHeight="1"/>
    <row r="643" customFormat="1" ht="15.75" customHeight="1"/>
    <row r="644" customFormat="1" ht="15.75" customHeight="1"/>
    <row r="645" customFormat="1" ht="15.75" customHeight="1"/>
    <row r="646" customFormat="1" ht="15.75" customHeight="1"/>
    <row r="647" customFormat="1" ht="15.75" customHeight="1"/>
    <row r="648" customFormat="1" ht="15.75" customHeight="1"/>
    <row r="649" customFormat="1" ht="15.75" customHeight="1"/>
    <row r="650" customFormat="1" ht="15.75" customHeight="1"/>
    <row r="651" customFormat="1" ht="15.75" customHeight="1"/>
    <row r="652" customFormat="1" ht="15.75" customHeight="1"/>
    <row r="653" customFormat="1" ht="15.75" customHeight="1"/>
    <row r="654" customFormat="1" ht="15.75" customHeight="1"/>
    <row r="655" customFormat="1" ht="15.75" customHeight="1"/>
    <row r="656" customFormat="1" ht="15.75" customHeight="1"/>
    <row r="657" customFormat="1" ht="15.75" customHeight="1"/>
    <row r="658" customFormat="1" ht="15.75" customHeight="1"/>
    <row r="659" customFormat="1" ht="15.75" customHeight="1"/>
    <row r="660" customFormat="1" ht="15.75" customHeight="1"/>
    <row r="661" customFormat="1" ht="15.75" customHeight="1"/>
    <row r="662" customFormat="1" ht="15.75" customHeight="1"/>
    <row r="663" customFormat="1" ht="15.75" customHeight="1"/>
    <row r="664" customFormat="1" ht="15.75" customHeight="1"/>
    <row r="665" customFormat="1" ht="15.75" customHeight="1"/>
    <row r="666" customFormat="1" ht="15.75" customHeight="1"/>
    <row r="667" customFormat="1" ht="15.75" customHeight="1"/>
    <row r="668" customFormat="1" ht="15.75" customHeight="1"/>
    <row r="669" customFormat="1" ht="15.75" customHeight="1"/>
    <row r="670" customFormat="1" ht="15.75" customHeight="1"/>
    <row r="671" customFormat="1" ht="15.75" customHeight="1"/>
    <row r="672" customFormat="1" ht="15.75" customHeight="1"/>
    <row r="673" customFormat="1" ht="15.75" customHeight="1"/>
    <row r="674" customFormat="1" ht="15.75" customHeight="1"/>
    <row r="675" customFormat="1" ht="15.75" customHeight="1"/>
    <row r="676" customFormat="1" ht="15.75" customHeight="1"/>
    <row r="677" customFormat="1" ht="15.75" customHeight="1"/>
    <row r="678" customFormat="1" ht="15.75" customHeight="1"/>
    <row r="679" customFormat="1" ht="15.75" customHeight="1"/>
    <row r="680" customFormat="1" ht="15.75" customHeight="1"/>
    <row r="681" customFormat="1" ht="15.75" customHeight="1"/>
    <row r="682" customFormat="1" ht="15.75" customHeight="1"/>
    <row r="683" customFormat="1" ht="15.75" customHeight="1"/>
    <row r="684" customFormat="1" ht="15.75" customHeight="1"/>
    <row r="685" customFormat="1" ht="15.75" customHeight="1"/>
    <row r="686" customFormat="1" ht="15.75" customHeight="1"/>
    <row r="687" customFormat="1" ht="15.75" customHeight="1"/>
    <row r="688" customFormat="1" ht="15.75" customHeight="1"/>
    <row r="689" customFormat="1" ht="15.75" customHeight="1"/>
    <row r="690" customFormat="1" ht="15.75" customHeight="1"/>
    <row r="691" customFormat="1" ht="15.75" customHeight="1"/>
    <row r="692" customFormat="1" ht="15.75" customHeight="1"/>
    <row r="693" customFormat="1" ht="15.75" customHeight="1"/>
    <row r="694" customFormat="1" ht="15.75" customHeight="1"/>
    <row r="695" customFormat="1" ht="15.75" customHeight="1"/>
    <row r="696" customFormat="1" ht="15.75" customHeight="1"/>
    <row r="697" customFormat="1" ht="15.75" customHeight="1"/>
    <row r="698" customFormat="1" ht="15.75" customHeight="1"/>
    <row r="699" customFormat="1" ht="15.75" customHeight="1"/>
    <row r="700" customFormat="1" ht="15.75" customHeight="1"/>
    <row r="701" customFormat="1" ht="15.75" customHeight="1"/>
    <row r="702" customFormat="1" ht="15.75" customHeight="1"/>
    <row r="703" customFormat="1" ht="15.75" customHeight="1"/>
    <row r="704" customFormat="1" ht="15.75" customHeight="1"/>
    <row r="705" customFormat="1" ht="15.75" customHeight="1"/>
    <row r="706" customFormat="1" ht="15.75" customHeight="1"/>
    <row r="707" customFormat="1" ht="15.75" customHeight="1"/>
    <row r="708" customFormat="1" ht="15.75" customHeight="1"/>
    <row r="709" customFormat="1" ht="15.75" customHeight="1"/>
    <row r="710" customFormat="1" ht="15.75" customHeight="1"/>
    <row r="711" customFormat="1" ht="15.75" customHeight="1"/>
    <row r="712" customFormat="1" ht="15.75" customHeight="1"/>
    <row r="713" customFormat="1" ht="15.75" customHeight="1"/>
    <row r="714" customFormat="1" ht="15.75" customHeight="1"/>
    <row r="715" customFormat="1" ht="15.75" customHeight="1"/>
    <row r="716" customFormat="1" ht="15.75" customHeight="1"/>
    <row r="717" customFormat="1" ht="15.75" customHeight="1"/>
    <row r="718" customFormat="1" ht="15.75" customHeight="1"/>
    <row r="719" customFormat="1" ht="15.75" customHeight="1"/>
    <row r="720" customFormat="1" ht="15.75" customHeight="1"/>
    <row r="721" customFormat="1" ht="15.75" customHeight="1"/>
    <row r="722" customFormat="1" ht="15.75" customHeight="1"/>
    <row r="723" customFormat="1" ht="15.75" customHeight="1"/>
    <row r="724" customFormat="1" ht="15.75" customHeight="1"/>
    <row r="725" customFormat="1" ht="15.75" customHeight="1"/>
    <row r="726" customFormat="1" ht="15.75" customHeight="1"/>
    <row r="727" customFormat="1" ht="15.75" customHeight="1"/>
    <row r="728" customFormat="1" ht="15.75" customHeight="1"/>
    <row r="729" customFormat="1" ht="15.75" customHeight="1"/>
    <row r="730" customFormat="1" ht="15.75" customHeight="1"/>
    <row r="731" customFormat="1" ht="15.75" customHeight="1"/>
    <row r="732" customFormat="1" ht="15.75" customHeight="1"/>
    <row r="733" customFormat="1" ht="15.75" customHeight="1"/>
    <row r="734" customFormat="1" ht="15.75" customHeight="1"/>
    <row r="735" customFormat="1" ht="15.75" customHeight="1"/>
    <row r="736" customFormat="1" ht="15.75" customHeight="1"/>
    <row r="737" customFormat="1" ht="15.75" customHeight="1"/>
    <row r="738" customFormat="1" ht="15.75" customHeight="1"/>
    <row r="739" customFormat="1" ht="15.75" customHeight="1"/>
    <row r="740" customFormat="1" ht="15.75" customHeight="1"/>
    <row r="741" customFormat="1" ht="15.75" customHeight="1"/>
    <row r="742" customFormat="1" ht="15.75" customHeight="1"/>
    <row r="743" customFormat="1" ht="15.75" customHeight="1"/>
    <row r="744" customFormat="1" ht="15.75" customHeight="1"/>
    <row r="745" customFormat="1" ht="15.75" customHeight="1"/>
    <row r="746" customFormat="1" ht="15.75" customHeight="1"/>
    <row r="747" customFormat="1" ht="15.75" customHeight="1"/>
    <row r="748" customFormat="1" ht="15.75" customHeight="1"/>
    <row r="749" customFormat="1" ht="15.75" customHeight="1"/>
    <row r="750" customFormat="1" ht="15.75" customHeight="1"/>
    <row r="751" customFormat="1" ht="15.75" customHeight="1"/>
    <row r="752" customFormat="1" ht="15.75" customHeight="1"/>
    <row r="753" customFormat="1" ht="15.75" customHeight="1"/>
    <row r="754" customFormat="1" ht="15.75" customHeight="1"/>
    <row r="755" customFormat="1" ht="15.75" customHeight="1"/>
    <row r="756" customFormat="1" ht="15.75" customHeight="1"/>
    <row r="757" customFormat="1" ht="15.75" customHeight="1"/>
    <row r="758" customFormat="1" ht="15.75" customHeight="1"/>
    <row r="759" customFormat="1" ht="15.75" customHeight="1"/>
    <row r="760" customFormat="1" ht="15.75" customHeight="1"/>
    <row r="761" customFormat="1" ht="15.75" customHeight="1"/>
    <row r="762" customFormat="1" ht="15.75" customHeight="1"/>
    <row r="763" customFormat="1" ht="15.75" customHeight="1"/>
    <row r="764" customFormat="1" ht="15.75" customHeight="1"/>
    <row r="765" customFormat="1" ht="15.75" customHeight="1"/>
    <row r="766" customFormat="1" ht="15.75" customHeight="1"/>
    <row r="767" customFormat="1" ht="15.75" customHeight="1"/>
    <row r="768" customFormat="1" ht="15.75" customHeight="1"/>
    <row r="769" customFormat="1" ht="15.75" customHeight="1"/>
    <row r="770" customFormat="1" ht="15.75" customHeight="1"/>
    <row r="771" customFormat="1" ht="15.75" customHeight="1"/>
    <row r="772" customFormat="1" ht="15.75" customHeight="1"/>
    <row r="773" customFormat="1" ht="15.75" customHeight="1"/>
    <row r="774" customFormat="1" ht="15.75" customHeight="1"/>
    <row r="775" customFormat="1" ht="15.75" customHeight="1"/>
    <row r="776" customFormat="1" ht="15.75" customHeight="1"/>
    <row r="777" customFormat="1" ht="15.75" customHeight="1"/>
    <row r="778" customFormat="1" ht="15.75" customHeight="1"/>
    <row r="779" customFormat="1" ht="15.75" customHeight="1"/>
    <row r="780" customFormat="1" ht="15.75" customHeight="1"/>
    <row r="781" customFormat="1" ht="15.75" customHeight="1"/>
    <row r="782" customFormat="1" ht="15.75" customHeight="1"/>
    <row r="783" customFormat="1" ht="15.75" customHeight="1"/>
    <row r="784" customFormat="1" ht="15.75" customHeight="1"/>
    <row r="785" customFormat="1" ht="15.75" customHeight="1"/>
    <row r="786" customFormat="1" ht="15.75" customHeight="1"/>
    <row r="787" customFormat="1" ht="15.75" customHeight="1"/>
    <row r="788" customFormat="1" ht="15.75" customHeight="1"/>
    <row r="789" customFormat="1" ht="15.75" customHeight="1"/>
    <row r="790" customFormat="1" ht="15.75" customHeight="1"/>
    <row r="791" customFormat="1" ht="15.75" customHeight="1"/>
    <row r="792" customFormat="1" ht="15.75" customHeight="1"/>
    <row r="793" customFormat="1" ht="15.75" customHeight="1"/>
    <row r="794" customFormat="1" ht="15.75" customHeight="1"/>
    <row r="795" customFormat="1" ht="15.75" customHeight="1"/>
    <row r="796" customFormat="1" ht="15.75" customHeight="1"/>
    <row r="797" customFormat="1" ht="15.75" customHeight="1"/>
    <row r="798" customFormat="1" ht="15.75" customHeight="1"/>
    <row r="799" customFormat="1" ht="15.75" customHeight="1"/>
    <row r="800" customFormat="1" ht="15.75" customHeight="1"/>
    <row r="801" customFormat="1" ht="15.75" customHeight="1"/>
    <row r="802" customFormat="1" ht="15.75" customHeight="1"/>
    <row r="803" customFormat="1" ht="15.75" customHeight="1"/>
    <row r="804" customFormat="1" ht="15.75" customHeight="1"/>
    <row r="805" customFormat="1" ht="15.75" customHeight="1"/>
    <row r="806" customFormat="1" ht="15.75" customHeight="1"/>
    <row r="807" customFormat="1" ht="15.75" customHeight="1"/>
    <row r="808" customFormat="1" ht="15.75" customHeight="1"/>
    <row r="809" customFormat="1" ht="15.75" customHeight="1"/>
    <row r="810" customFormat="1" ht="15.75" customHeight="1"/>
    <row r="811" customFormat="1" ht="15.75" customHeight="1"/>
    <row r="812" customFormat="1" ht="15.75" customHeight="1"/>
    <row r="813" customFormat="1" ht="15.75" customHeight="1"/>
    <row r="814" customFormat="1" ht="15.75" customHeight="1"/>
    <row r="815" customFormat="1" ht="15.75" customHeight="1"/>
    <row r="816" customFormat="1" ht="15.75" customHeight="1"/>
    <row r="817" customFormat="1" ht="15.75" customHeight="1"/>
    <row r="818" customFormat="1" ht="15.75" customHeight="1"/>
    <row r="819" customFormat="1" ht="15.75" customHeight="1"/>
    <row r="820" customFormat="1" ht="15.75" customHeight="1"/>
    <row r="821" customFormat="1" ht="15.75" customHeight="1"/>
    <row r="822" customFormat="1" ht="15.75" customHeight="1"/>
    <row r="823" customFormat="1" ht="15.75" customHeight="1"/>
    <row r="824" customFormat="1" ht="15.75" customHeight="1"/>
    <row r="825" customFormat="1" ht="15.75" customHeight="1"/>
    <row r="826" customFormat="1" ht="15.75" customHeight="1"/>
    <row r="827" customFormat="1" ht="15.75" customHeight="1"/>
    <row r="828" customFormat="1" ht="15.75" customHeight="1"/>
    <row r="829" customFormat="1" ht="15.75" customHeight="1"/>
    <row r="830" customFormat="1" ht="15.75" customHeight="1"/>
    <row r="831" customFormat="1" ht="15.75" customHeight="1"/>
    <row r="832" customFormat="1" ht="15.75" customHeight="1"/>
    <row r="833" customFormat="1" ht="15.75" customHeight="1"/>
    <row r="834" customFormat="1" ht="15.75" customHeight="1"/>
    <row r="835" customFormat="1" ht="15.75" customHeight="1"/>
    <row r="836" customFormat="1" ht="15.75" customHeight="1"/>
    <row r="837" customFormat="1" ht="15.75" customHeight="1"/>
    <row r="838" customFormat="1" ht="15.75" customHeight="1"/>
    <row r="839" customFormat="1" ht="15.75" customHeight="1"/>
    <row r="840" customFormat="1" ht="15.75" customHeight="1"/>
    <row r="841" customFormat="1" ht="15.75" customHeight="1"/>
    <row r="842" customFormat="1" ht="15.75" customHeight="1"/>
    <row r="843" customFormat="1" ht="15.75" customHeight="1"/>
    <row r="844" customFormat="1" ht="15.75" customHeight="1"/>
    <row r="845" customFormat="1" ht="15.75" customHeight="1"/>
    <row r="846" customFormat="1" ht="15.75" customHeight="1"/>
    <row r="847" customFormat="1" ht="15.75" customHeight="1"/>
    <row r="848" customFormat="1" ht="15.75" customHeight="1"/>
    <row r="849" customFormat="1" ht="15.75" customHeight="1"/>
    <row r="850" customFormat="1" ht="15.75" customHeight="1"/>
    <row r="851" customFormat="1" ht="15.75" customHeight="1"/>
    <row r="852" customFormat="1" ht="15.75" customHeight="1"/>
    <row r="853" customFormat="1" ht="15.75" customHeight="1"/>
    <row r="854" customFormat="1" ht="15.75" customHeight="1"/>
    <row r="855" customFormat="1" ht="15.75" customHeight="1"/>
    <row r="856" customFormat="1" ht="15.75" customHeight="1"/>
    <row r="857" customFormat="1" ht="15.75" customHeight="1"/>
    <row r="858" customFormat="1" ht="15.75" customHeight="1"/>
    <row r="859" customFormat="1" ht="15.75" customHeight="1"/>
    <row r="860" customFormat="1" ht="15.75" customHeight="1"/>
    <row r="861" customFormat="1" ht="15.75" customHeight="1"/>
    <row r="862" customFormat="1" ht="15.75" customHeight="1"/>
    <row r="863" customFormat="1" ht="15.75" customHeight="1"/>
    <row r="864" customFormat="1" ht="15.75" customHeight="1"/>
    <row r="865" customFormat="1" ht="15.75" customHeight="1"/>
    <row r="866" customFormat="1" ht="15.75" customHeight="1"/>
    <row r="867" customFormat="1" ht="15.75" customHeight="1"/>
    <row r="868" customFormat="1" ht="15.75" customHeight="1"/>
    <row r="869" customFormat="1" ht="15.75" customHeight="1"/>
    <row r="870" customFormat="1" ht="15.75" customHeight="1"/>
    <row r="871" customFormat="1" ht="15.75" customHeight="1"/>
    <row r="872" customFormat="1" ht="15.75" customHeight="1"/>
    <row r="873" customFormat="1" ht="15.75" customHeight="1"/>
    <row r="874" customFormat="1" ht="15.75" customHeight="1"/>
    <row r="875" customFormat="1" ht="15.75" customHeight="1"/>
    <row r="876" customFormat="1" ht="15.75" customHeight="1"/>
    <row r="877" customFormat="1" ht="15.75" customHeight="1"/>
    <row r="878" customFormat="1" ht="15.75" customHeight="1"/>
    <row r="879" customFormat="1" ht="15.75" customHeight="1"/>
    <row r="880" customFormat="1" ht="15.75" customHeight="1"/>
    <row r="881" customFormat="1" ht="15.75" customHeight="1"/>
    <row r="882" customFormat="1" ht="15.75" customHeight="1"/>
    <row r="883" customFormat="1" ht="15.75" customHeight="1"/>
    <row r="884" customFormat="1" ht="15.75" customHeight="1"/>
    <row r="885" customFormat="1" ht="15.75" customHeight="1"/>
    <row r="886" customFormat="1" ht="15.75" customHeight="1"/>
    <row r="887" customFormat="1" ht="15.75" customHeight="1"/>
    <row r="888" customFormat="1" ht="15.75" customHeight="1"/>
    <row r="889" customFormat="1" ht="15.75" customHeight="1"/>
    <row r="890" customFormat="1" ht="15.75" customHeight="1"/>
    <row r="891" customFormat="1" ht="15.75" customHeight="1"/>
    <row r="892" customFormat="1" ht="15.75" customHeight="1"/>
    <row r="893" customFormat="1" ht="15.75" customHeight="1"/>
    <row r="894" customFormat="1" ht="15.75" customHeight="1"/>
    <row r="895" customFormat="1" ht="15.75" customHeight="1"/>
    <row r="896" customFormat="1" ht="15.75" customHeight="1"/>
    <row r="897" customFormat="1" ht="15.75" customHeight="1"/>
    <row r="898" customFormat="1" ht="15.75" customHeight="1"/>
    <row r="899" customFormat="1" ht="15.75" customHeight="1"/>
    <row r="900" customFormat="1" ht="15.75" customHeight="1"/>
    <row r="901" customFormat="1" ht="15.75" customHeight="1"/>
    <row r="902" customFormat="1" ht="15.75" customHeight="1"/>
    <row r="903" customFormat="1" ht="15.75" customHeight="1"/>
    <row r="904" customFormat="1" ht="15.75" customHeight="1"/>
    <row r="905" customFormat="1" ht="15.75" customHeight="1"/>
    <row r="906" customFormat="1" ht="15.75" customHeight="1"/>
    <row r="907" customFormat="1" ht="15.75" customHeight="1"/>
    <row r="908" customFormat="1" ht="15.75" customHeight="1"/>
    <row r="909" customFormat="1" ht="15.75" customHeight="1"/>
    <row r="910" customFormat="1" ht="15.75" customHeight="1"/>
    <row r="911" customFormat="1" ht="15.75" customHeight="1"/>
    <row r="912" customFormat="1" ht="15.75" customHeight="1"/>
    <row r="913" customFormat="1" ht="15.75" customHeight="1"/>
    <row r="914" customFormat="1" ht="15.75" customHeight="1"/>
    <row r="915" customFormat="1" ht="15.75" customHeight="1"/>
    <row r="916" customFormat="1" ht="15.75" customHeight="1"/>
    <row r="917" customFormat="1" ht="15.75" customHeight="1"/>
    <row r="918" customFormat="1" ht="15.75" customHeight="1"/>
    <row r="919" customFormat="1" ht="15.75" customHeight="1"/>
    <row r="920" customFormat="1" ht="15.75" customHeight="1"/>
    <row r="921" customFormat="1" ht="15.75" customHeight="1"/>
    <row r="922" customFormat="1" ht="15.75" customHeight="1"/>
    <row r="923" customFormat="1" ht="15.75" customHeight="1"/>
    <row r="924" customFormat="1" ht="15.75" customHeight="1"/>
    <row r="925" customFormat="1" ht="15.75" customHeight="1"/>
    <row r="926" customFormat="1" ht="15.75" customHeight="1"/>
    <row r="927" customFormat="1" ht="15.75" customHeight="1"/>
    <row r="928" customFormat="1" ht="15.75" customHeight="1"/>
    <row r="929" customFormat="1" ht="15.75" customHeight="1"/>
    <row r="930" customFormat="1" ht="15.75" customHeight="1"/>
    <row r="931" customFormat="1" ht="15.75" customHeight="1"/>
    <row r="932" customFormat="1" ht="15.75" customHeight="1"/>
    <row r="933" customFormat="1" ht="15.75" customHeight="1"/>
    <row r="934" customFormat="1" ht="15.75" customHeight="1"/>
    <row r="935" customFormat="1" ht="15.75" customHeight="1"/>
    <row r="936" customFormat="1" ht="15.75" customHeight="1"/>
    <row r="937" customFormat="1" ht="15.75" customHeight="1"/>
    <row r="938" customFormat="1" ht="15.75" customHeight="1"/>
    <row r="939" customFormat="1" ht="15.75" customHeight="1"/>
    <row r="940" customFormat="1" ht="15.75" customHeight="1"/>
    <row r="941" customFormat="1" ht="15.75" customHeight="1"/>
    <row r="942" customFormat="1" ht="15.75" customHeight="1"/>
    <row r="943" customFormat="1" ht="15.75" customHeight="1"/>
    <row r="944" customFormat="1" ht="15.75" customHeight="1"/>
    <row r="945" customFormat="1" ht="15.75" customHeight="1"/>
    <row r="946" customFormat="1" ht="15.75" customHeight="1"/>
    <row r="947" customFormat="1" ht="15.75" customHeight="1"/>
    <row r="948" customFormat="1" ht="15.75" customHeight="1"/>
    <row r="949" customFormat="1" ht="15.75" customHeight="1"/>
    <row r="950" customFormat="1" ht="15.75" customHeight="1"/>
    <row r="951" customFormat="1" ht="15.75" customHeight="1"/>
    <row r="952" customFormat="1" ht="15.75" customHeight="1"/>
    <row r="953" customFormat="1" ht="15.75" customHeight="1"/>
    <row r="954" customFormat="1" ht="15.75" customHeight="1"/>
    <row r="955" customFormat="1" ht="15.75" customHeight="1"/>
    <row r="956" customFormat="1" ht="15.75" customHeight="1"/>
    <row r="957" customFormat="1" ht="15.75" customHeight="1"/>
    <row r="958" customFormat="1" ht="15.75" customHeight="1"/>
    <row r="959" customFormat="1" ht="15.75" customHeight="1"/>
    <row r="960" customFormat="1" ht="15.75" customHeight="1"/>
    <row r="961" customFormat="1" ht="15.75" customHeight="1"/>
    <row r="962" customFormat="1" ht="15.75" customHeight="1"/>
    <row r="963" customFormat="1" ht="15.75" customHeight="1"/>
    <row r="964" customFormat="1" ht="15.75" customHeight="1"/>
    <row r="965" customFormat="1" ht="15.75" customHeight="1"/>
    <row r="966" customFormat="1" ht="15.75" customHeight="1"/>
    <row r="967" customFormat="1" ht="15.75" customHeight="1"/>
    <row r="968" customFormat="1" ht="15.75" customHeight="1"/>
    <row r="969" customFormat="1" ht="15.75" customHeight="1"/>
    <row r="970" customFormat="1" ht="15.75" customHeight="1"/>
    <row r="971" customFormat="1" ht="15.75" customHeight="1"/>
    <row r="972" customFormat="1" ht="15.75" customHeight="1"/>
    <row r="973" customFormat="1" ht="15.75" customHeight="1"/>
    <row r="974" customFormat="1" ht="15.75" customHeight="1"/>
    <row r="975" customFormat="1" ht="15.75" customHeight="1"/>
    <row r="976" customFormat="1" ht="15.75" customHeight="1"/>
    <row r="977" customFormat="1" ht="15.75" customHeight="1"/>
    <row r="978" customFormat="1" ht="15.75" customHeight="1"/>
    <row r="979" customFormat="1" ht="15.75" customHeight="1"/>
    <row r="980" customFormat="1" ht="15.75" customHeight="1"/>
    <row r="981" customFormat="1" ht="15.75" customHeight="1"/>
    <row r="982" customFormat="1" ht="15.75" customHeight="1"/>
    <row r="983" customFormat="1" ht="15.75" customHeight="1"/>
    <row r="984" customFormat="1" ht="15.75" customHeight="1"/>
    <row r="985" customFormat="1" ht="15.75" customHeight="1"/>
    <row r="986" customFormat="1" ht="15.75" customHeight="1"/>
    <row r="987" customFormat="1" ht="15.75" customHeight="1"/>
    <row r="988" customFormat="1" ht="15.75" customHeight="1"/>
    <row r="989" customFormat="1" ht="15.75" customHeight="1"/>
    <row r="990" customFormat="1" ht="15.75" customHeight="1"/>
    <row r="991" customFormat="1" ht="15.75" customHeight="1"/>
    <row r="992" customFormat="1" ht="15.75" customHeight="1"/>
    <row r="993" customFormat="1" ht="15.75" customHeight="1"/>
    <row r="994" customFormat="1" ht="15.75" customHeight="1"/>
    <row r="995" customFormat="1" ht="15.75" customHeight="1"/>
    <row r="996" customFormat="1" ht="15.75" customHeight="1"/>
    <row r="997" customFormat="1" ht="15.75" customHeight="1"/>
    <row r="998" customFormat="1" ht="15.75" customHeight="1"/>
    <row r="999" customFormat="1" ht="15.75" customHeight="1"/>
    <row r="1000" customFormat="1" ht="15.75" customHeight="1"/>
  </sheetData>
  <mergeCells count="16">
    <mergeCell ref="AC3:AI3"/>
    <mergeCell ref="AC4:AI4"/>
    <mergeCell ref="A1:N1"/>
    <mergeCell ref="O1:AB1"/>
    <mergeCell ref="A2:N2"/>
    <mergeCell ref="O2:AB2"/>
    <mergeCell ref="AC1:AI1"/>
    <mergeCell ref="AC2:AI2"/>
    <mergeCell ref="C5:H5"/>
    <mergeCell ref="I5:N5"/>
    <mergeCell ref="Q5:V5"/>
    <mergeCell ref="W5:AB5"/>
    <mergeCell ref="A3:N3"/>
    <mergeCell ref="O3:AB3"/>
    <mergeCell ref="A4:N4"/>
    <mergeCell ref="O4:AB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8"/>
  <sheetViews>
    <sheetView workbookViewId="0">
      <selection activeCell="G1" sqref="G1"/>
    </sheetView>
  </sheetViews>
  <sheetFormatPr defaultColWidth="14.42578125" defaultRowHeight="20.100000000000001" customHeight="1"/>
  <sheetData>
    <row r="1" spans="1:6" ht="20.100000000000001" customHeight="1">
      <c r="A1" s="7"/>
      <c r="B1" s="513" t="s">
        <v>132</v>
      </c>
      <c r="C1" s="478"/>
      <c r="D1" s="478"/>
      <c r="E1" s="478"/>
      <c r="F1" s="479"/>
    </row>
    <row r="2" spans="1:6" ht="20.100000000000001" customHeight="1">
      <c r="A2" s="8"/>
      <c r="B2" s="508" t="s">
        <v>133</v>
      </c>
      <c r="C2" s="481"/>
      <c r="D2" s="481"/>
      <c r="E2" s="481"/>
      <c r="F2" s="482"/>
    </row>
    <row r="3" spans="1:6" ht="20.100000000000001" customHeight="1">
      <c r="A3" s="8"/>
      <c r="B3" s="508" t="s">
        <v>134</v>
      </c>
      <c r="C3" s="481"/>
      <c r="D3" s="481"/>
      <c r="E3" s="481"/>
      <c r="F3" s="482"/>
    </row>
    <row r="4" spans="1:6" ht="20.100000000000001" customHeight="1">
      <c r="A4" s="8"/>
      <c r="B4" s="510" t="s">
        <v>135</v>
      </c>
      <c r="C4" s="481"/>
      <c r="D4" s="481"/>
      <c r="E4" s="481"/>
      <c r="F4" s="482"/>
    </row>
    <row r="5" spans="1:6" ht="20.100000000000001" customHeight="1">
      <c r="A5" s="8"/>
      <c r="B5" s="508" t="s">
        <v>136</v>
      </c>
      <c r="C5" s="481"/>
      <c r="D5" s="481"/>
      <c r="E5" s="481"/>
      <c r="F5" s="482"/>
    </row>
    <row r="6" spans="1:6" ht="20.100000000000001" customHeight="1">
      <c r="A6" s="509" t="s">
        <v>137</v>
      </c>
      <c r="B6" s="481"/>
      <c r="C6" s="481"/>
      <c r="D6" s="481"/>
      <c r="E6" s="481"/>
      <c r="F6" s="482"/>
    </row>
    <row r="7" spans="1:6" ht="20.100000000000001" customHeight="1">
      <c r="A7" s="9" t="s">
        <v>138</v>
      </c>
      <c r="B7" s="510" t="s">
        <v>139</v>
      </c>
      <c r="C7" s="482"/>
      <c r="D7" s="10" t="s">
        <v>140</v>
      </c>
      <c r="E7" s="511">
        <v>1</v>
      </c>
      <c r="F7" s="482"/>
    </row>
    <row r="8" spans="1:6" ht="20.100000000000001" customHeight="1">
      <c r="A8" s="9" t="s">
        <v>122</v>
      </c>
      <c r="B8" s="510" t="s">
        <v>141</v>
      </c>
      <c r="C8" s="482"/>
      <c r="D8" s="11"/>
      <c r="E8" s="512"/>
      <c r="F8" s="482"/>
    </row>
    <row r="9" spans="1:6" ht="20.100000000000001" customHeight="1">
      <c r="A9" s="12" t="s">
        <v>142</v>
      </c>
      <c r="B9" s="11" t="s">
        <v>143</v>
      </c>
      <c r="C9" s="11" t="s">
        <v>144</v>
      </c>
      <c r="D9" s="11" t="s">
        <v>130</v>
      </c>
      <c r="E9" s="507" t="s">
        <v>145</v>
      </c>
      <c r="F9" s="482"/>
    </row>
    <row r="10" spans="1:6" ht="20.100000000000001" customHeight="1">
      <c r="A10" s="13">
        <v>1</v>
      </c>
      <c r="B10" s="14" t="s">
        <v>123</v>
      </c>
      <c r="C10" s="15">
        <v>11.5</v>
      </c>
      <c r="D10" s="16" t="str">
        <f t="shared" ref="D10:D14" si="0">IF(C10&gt;=18,"A1",IF(C10&gt;=16,"A2",IF(C10&gt;=14,"B1",IF(C10&gt;=12,"B2",IF(C10&gt;=10,"C1",IF(C10&gt;=8,"C2",IF(C10&gt;=6.5,"D","E")))))))</f>
        <v>C1</v>
      </c>
      <c r="E10" s="506" t="s">
        <v>146</v>
      </c>
      <c r="F10" s="517"/>
    </row>
    <row r="11" spans="1:6" ht="20.100000000000001" customHeight="1">
      <c r="A11" s="13">
        <v>2</v>
      </c>
      <c r="B11" s="14" t="s">
        <v>124</v>
      </c>
      <c r="C11" s="15">
        <v>16.5</v>
      </c>
      <c r="D11" s="16" t="str">
        <f t="shared" si="0"/>
        <v>A2</v>
      </c>
      <c r="E11" s="518"/>
      <c r="F11" s="519"/>
    </row>
    <row r="12" spans="1:6" ht="20.100000000000001" customHeight="1">
      <c r="A12" s="13">
        <v>3</v>
      </c>
      <c r="B12" s="14" t="s">
        <v>125</v>
      </c>
      <c r="C12" s="15">
        <v>9</v>
      </c>
      <c r="D12" s="16" t="str">
        <f t="shared" si="0"/>
        <v>C2</v>
      </c>
      <c r="E12" s="518"/>
      <c r="F12" s="519"/>
    </row>
    <row r="13" spans="1:6" ht="20.100000000000001" customHeight="1">
      <c r="A13" s="13">
        <v>4</v>
      </c>
      <c r="B13" s="14" t="s">
        <v>126</v>
      </c>
      <c r="C13" s="15">
        <v>14.5</v>
      </c>
      <c r="D13" s="16" t="str">
        <f t="shared" si="0"/>
        <v>B1</v>
      </c>
      <c r="E13" s="518"/>
      <c r="F13" s="519"/>
    </row>
    <row r="14" spans="1:6" ht="20.100000000000001" customHeight="1">
      <c r="A14" s="13">
        <v>5</v>
      </c>
      <c r="B14" s="14" t="s">
        <v>127</v>
      </c>
      <c r="C14" s="15">
        <v>17.5</v>
      </c>
      <c r="D14" s="16" t="str">
        <f t="shared" si="0"/>
        <v>A2</v>
      </c>
      <c r="E14" s="518"/>
      <c r="F14" s="519"/>
    </row>
    <row r="15" spans="1:6" ht="20.100000000000001" customHeight="1">
      <c r="A15" s="8"/>
      <c r="B15" s="17" t="s">
        <v>128</v>
      </c>
      <c r="C15" s="15">
        <f>(C10+C11+C12+C13+C14)</f>
        <v>69</v>
      </c>
      <c r="D15" s="16" t="str">
        <f>IF(C15&gt;=91,"A1",IF(C15&gt;=81,"A2",IF(C15&gt;=71,"B1",IF(C15&gt;=61,"B2",IF(C15&gt;=51,"C1",IF(C15&gt;=41,"C2",IF(C15&gt;=33,"D","E")))))))</f>
        <v>B2</v>
      </c>
      <c r="E15" s="518"/>
      <c r="F15" s="519"/>
    </row>
    <row r="16" spans="1:6" ht="20.100000000000001" customHeight="1">
      <c r="A16" s="8"/>
      <c r="B16" s="14" t="s">
        <v>147</v>
      </c>
      <c r="C16" s="18">
        <f>(C15/100)*100</f>
        <v>69</v>
      </c>
      <c r="D16" s="14"/>
      <c r="E16" s="520"/>
      <c r="F16" s="521"/>
    </row>
    <row r="17" spans="1:6" ht="20.100000000000001" customHeight="1">
      <c r="A17" s="514" t="s">
        <v>148</v>
      </c>
      <c r="B17" s="504" t="s">
        <v>149</v>
      </c>
      <c r="C17" s="485"/>
      <c r="D17" s="504" t="s">
        <v>150</v>
      </c>
      <c r="E17" s="505"/>
      <c r="F17" s="485"/>
    </row>
    <row r="18" spans="1:6" ht="20.100000000000001" customHeight="1">
      <c r="A18" s="515"/>
      <c r="B18" s="481"/>
      <c r="C18" s="482"/>
      <c r="D18" s="481"/>
      <c r="E18" s="481"/>
      <c r="F18" s="482"/>
    </row>
    <row r="19" spans="1:6" ht="20.100000000000001" customHeight="1">
      <c r="A19" s="7"/>
      <c r="B19" s="513" t="s">
        <v>132</v>
      </c>
      <c r="C19" s="478"/>
      <c r="D19" s="478"/>
      <c r="E19" s="478"/>
      <c r="F19" s="479"/>
    </row>
    <row r="20" spans="1:6" ht="20.100000000000001" customHeight="1">
      <c r="A20" s="8"/>
      <c r="B20" s="508" t="s">
        <v>133</v>
      </c>
      <c r="C20" s="481"/>
      <c r="D20" s="481"/>
      <c r="E20" s="481"/>
      <c r="F20" s="482"/>
    </row>
    <row r="21" spans="1:6" ht="20.100000000000001" customHeight="1">
      <c r="A21" s="8"/>
      <c r="B21" s="508" t="s">
        <v>134</v>
      </c>
      <c r="C21" s="481"/>
      <c r="D21" s="481"/>
      <c r="E21" s="481"/>
      <c r="F21" s="482"/>
    </row>
    <row r="22" spans="1:6" ht="20.100000000000001" customHeight="1">
      <c r="A22" s="8"/>
      <c r="B22" s="510" t="s">
        <v>135</v>
      </c>
      <c r="C22" s="481"/>
      <c r="D22" s="481"/>
      <c r="E22" s="481"/>
      <c r="F22" s="482"/>
    </row>
    <row r="23" spans="1:6" ht="20.100000000000001" customHeight="1">
      <c r="A23" s="8"/>
      <c r="B23" s="508" t="s">
        <v>136</v>
      </c>
      <c r="C23" s="481"/>
      <c r="D23" s="481"/>
      <c r="E23" s="481"/>
      <c r="F23" s="482"/>
    </row>
    <row r="24" spans="1:6" ht="20.100000000000001" customHeight="1">
      <c r="A24" s="509" t="s">
        <v>137</v>
      </c>
      <c r="B24" s="481"/>
      <c r="C24" s="481"/>
      <c r="D24" s="481"/>
      <c r="E24" s="481"/>
      <c r="F24" s="482"/>
    </row>
    <row r="25" spans="1:6" ht="20.100000000000001" customHeight="1">
      <c r="A25" s="9" t="s">
        <v>138</v>
      </c>
      <c r="B25" s="510" t="s">
        <v>139</v>
      </c>
      <c r="C25" s="482"/>
      <c r="D25" s="10" t="s">
        <v>140</v>
      </c>
      <c r="E25" s="511">
        <v>2</v>
      </c>
      <c r="F25" s="482"/>
    </row>
    <row r="26" spans="1:6" ht="20.100000000000001" customHeight="1">
      <c r="A26" s="9" t="s">
        <v>122</v>
      </c>
      <c r="B26" s="510" t="s">
        <v>151</v>
      </c>
      <c r="C26" s="482"/>
      <c r="D26" s="11"/>
      <c r="E26" s="512"/>
      <c r="F26" s="482"/>
    </row>
    <row r="27" spans="1:6" ht="20.100000000000001" customHeight="1">
      <c r="A27" s="12" t="s">
        <v>142</v>
      </c>
      <c r="B27" s="11" t="s">
        <v>143</v>
      </c>
      <c r="C27" s="11" t="s">
        <v>144</v>
      </c>
      <c r="D27" s="11" t="s">
        <v>130</v>
      </c>
      <c r="E27" s="507" t="s">
        <v>145</v>
      </c>
      <c r="F27" s="482"/>
    </row>
    <row r="28" spans="1:6" ht="20.100000000000001" customHeight="1">
      <c r="A28" s="13">
        <v>1</v>
      </c>
      <c r="B28" s="14" t="s">
        <v>123</v>
      </c>
      <c r="C28" s="15">
        <v>12.5</v>
      </c>
      <c r="D28" s="16" t="str">
        <f t="shared" ref="D28:D32" si="1">IF(C28&gt;=18,"A1",IF(C28&gt;=16,"A2",IF(C28&gt;=14,"B1",IF(C28&gt;=12,"B2",IF(C28&gt;=10,"C1",IF(C28&gt;=8,"C2",IF(C28&gt;=6.5,"D","E")))))))</f>
        <v>B2</v>
      </c>
      <c r="E28" s="506" t="s">
        <v>152</v>
      </c>
      <c r="F28" s="517"/>
    </row>
    <row r="29" spans="1:6" ht="20.100000000000001" customHeight="1">
      <c r="A29" s="13">
        <v>2</v>
      </c>
      <c r="B29" s="14" t="s">
        <v>124</v>
      </c>
      <c r="C29" s="15">
        <v>13</v>
      </c>
      <c r="D29" s="16" t="str">
        <f t="shared" si="1"/>
        <v>B2</v>
      </c>
      <c r="E29" s="518"/>
      <c r="F29" s="519"/>
    </row>
    <row r="30" spans="1:6" ht="20.100000000000001" customHeight="1">
      <c r="A30" s="13">
        <v>3</v>
      </c>
      <c r="B30" s="14" t="s">
        <v>125</v>
      </c>
      <c r="C30" s="15">
        <v>16</v>
      </c>
      <c r="D30" s="16" t="str">
        <f t="shared" si="1"/>
        <v>A2</v>
      </c>
      <c r="E30" s="518"/>
      <c r="F30" s="519"/>
    </row>
    <row r="31" spans="1:6" ht="20.100000000000001" customHeight="1">
      <c r="A31" s="13">
        <v>4</v>
      </c>
      <c r="B31" s="14" t="s">
        <v>126</v>
      </c>
      <c r="C31" s="15">
        <v>18</v>
      </c>
      <c r="D31" s="16" t="str">
        <f t="shared" si="1"/>
        <v>A1</v>
      </c>
      <c r="E31" s="518"/>
      <c r="F31" s="519"/>
    </row>
    <row r="32" spans="1:6" ht="20.100000000000001" customHeight="1">
      <c r="A32" s="13">
        <v>5</v>
      </c>
      <c r="B32" s="14" t="s">
        <v>127</v>
      </c>
      <c r="C32" s="15">
        <v>19</v>
      </c>
      <c r="D32" s="16" t="str">
        <f t="shared" si="1"/>
        <v>A1</v>
      </c>
      <c r="E32" s="518"/>
      <c r="F32" s="519"/>
    </row>
    <row r="33" spans="1:6" ht="20.100000000000001" customHeight="1">
      <c r="A33" s="8"/>
      <c r="B33" s="17" t="s">
        <v>128</v>
      </c>
      <c r="C33" s="15">
        <f>(C28+C29+C30+C31+C32)</f>
        <v>78.5</v>
      </c>
      <c r="D33" s="16" t="str">
        <f>IF(C33&gt;=91,"A1",IF(C33&gt;=81,"A2",IF(C33&gt;=71,"B1",IF(C33&gt;=61,"B2",IF(C33&gt;=51,"C1",IF(C33&gt;=41,"C2",IF(C33&gt;=33,"D","E")))))))</f>
        <v>B1</v>
      </c>
      <c r="E33" s="518"/>
      <c r="F33" s="519"/>
    </row>
    <row r="34" spans="1:6" ht="20.100000000000001" customHeight="1">
      <c r="A34" s="8"/>
      <c r="B34" s="14" t="s">
        <v>147</v>
      </c>
      <c r="C34" s="18">
        <f>(C33/100)*100</f>
        <v>78.5</v>
      </c>
      <c r="D34" s="14"/>
      <c r="E34" s="520"/>
      <c r="F34" s="521"/>
    </row>
    <row r="35" spans="1:6" ht="20.100000000000001" customHeight="1">
      <c r="A35" s="514" t="s">
        <v>148</v>
      </c>
      <c r="B35" s="504" t="s">
        <v>149</v>
      </c>
      <c r="C35" s="485"/>
      <c r="D35" s="504" t="s">
        <v>150</v>
      </c>
      <c r="E35" s="505"/>
      <c r="F35" s="485"/>
    </row>
    <row r="36" spans="1:6" ht="20.100000000000001" customHeight="1">
      <c r="A36" s="515"/>
      <c r="B36" s="481"/>
      <c r="C36" s="482"/>
      <c r="D36" s="481"/>
      <c r="E36" s="481"/>
      <c r="F36" s="482"/>
    </row>
    <row r="37" spans="1:6" ht="20.100000000000001" customHeight="1">
      <c r="A37" s="7"/>
      <c r="B37" s="513" t="s">
        <v>132</v>
      </c>
      <c r="C37" s="478"/>
      <c r="D37" s="478"/>
      <c r="E37" s="478"/>
      <c r="F37" s="479"/>
    </row>
    <row r="38" spans="1:6" ht="20.100000000000001" customHeight="1">
      <c r="A38" s="8"/>
      <c r="B38" s="508" t="s">
        <v>133</v>
      </c>
      <c r="C38" s="481"/>
      <c r="D38" s="481"/>
      <c r="E38" s="481"/>
      <c r="F38" s="482"/>
    </row>
    <row r="39" spans="1:6" ht="20.100000000000001" customHeight="1">
      <c r="A39" s="8"/>
      <c r="B39" s="508" t="s">
        <v>134</v>
      </c>
      <c r="C39" s="481"/>
      <c r="D39" s="481"/>
      <c r="E39" s="481"/>
      <c r="F39" s="482"/>
    </row>
    <row r="40" spans="1:6" ht="20.100000000000001" customHeight="1">
      <c r="A40" s="8"/>
      <c r="B40" s="510" t="s">
        <v>135</v>
      </c>
      <c r="C40" s="481"/>
      <c r="D40" s="481"/>
      <c r="E40" s="481"/>
      <c r="F40" s="482"/>
    </row>
    <row r="41" spans="1:6" ht="20.100000000000001" customHeight="1">
      <c r="A41" s="8"/>
      <c r="B41" s="508" t="s">
        <v>136</v>
      </c>
      <c r="C41" s="481"/>
      <c r="D41" s="481"/>
      <c r="E41" s="481"/>
      <c r="F41" s="482"/>
    </row>
    <row r="42" spans="1:6" ht="20.100000000000001" customHeight="1">
      <c r="A42" s="509" t="s">
        <v>137</v>
      </c>
      <c r="B42" s="481"/>
      <c r="C42" s="481"/>
      <c r="D42" s="481"/>
      <c r="E42" s="481"/>
      <c r="F42" s="482"/>
    </row>
    <row r="43" spans="1:6" ht="20.100000000000001" customHeight="1">
      <c r="A43" s="9" t="s">
        <v>138</v>
      </c>
      <c r="B43" s="510" t="s">
        <v>139</v>
      </c>
      <c r="C43" s="482"/>
      <c r="D43" s="10" t="s">
        <v>140</v>
      </c>
      <c r="E43" s="511">
        <v>3</v>
      </c>
      <c r="F43" s="482"/>
    </row>
    <row r="44" spans="1:6" ht="20.100000000000001" customHeight="1">
      <c r="A44" s="9" t="s">
        <v>122</v>
      </c>
      <c r="B44" s="510" t="s">
        <v>153</v>
      </c>
      <c r="C44" s="482"/>
      <c r="D44" s="11"/>
      <c r="E44" s="512"/>
      <c r="F44" s="482"/>
    </row>
    <row r="45" spans="1:6" ht="20.100000000000001" customHeight="1">
      <c r="A45" s="12" t="s">
        <v>142</v>
      </c>
      <c r="B45" s="11" t="s">
        <v>143</v>
      </c>
      <c r="C45" s="11" t="s">
        <v>144</v>
      </c>
      <c r="D45" s="11" t="s">
        <v>130</v>
      </c>
      <c r="E45" s="507" t="s">
        <v>145</v>
      </c>
      <c r="F45" s="482"/>
    </row>
    <row r="46" spans="1:6" ht="20.100000000000001" customHeight="1">
      <c r="A46" s="13">
        <v>1</v>
      </c>
      <c r="B46" s="14" t="s">
        <v>123</v>
      </c>
      <c r="C46" s="15">
        <v>16</v>
      </c>
      <c r="D46" s="16" t="str">
        <f t="shared" ref="D46:D50" si="2">IF(C46&gt;=18,"A1",IF(C46&gt;=16,"A2",IF(C46&gt;=14,"B1",IF(C46&gt;=12,"B2",IF(C46&gt;=10,"C1",IF(C46&gt;=8,"C2",IF(C46&gt;=6.5,"D","E")))))))</f>
        <v>A2</v>
      </c>
      <c r="E46" s="506" t="s">
        <v>154</v>
      </c>
      <c r="F46" s="499"/>
    </row>
    <row r="47" spans="1:6" ht="20.100000000000001" customHeight="1">
      <c r="A47" s="13">
        <v>2</v>
      </c>
      <c r="B47" s="14" t="s">
        <v>124</v>
      </c>
      <c r="C47" s="15">
        <v>13.5</v>
      </c>
      <c r="D47" s="16" t="str">
        <f t="shared" si="2"/>
        <v>B2</v>
      </c>
      <c r="E47" s="500"/>
      <c r="F47" s="501"/>
    </row>
    <row r="48" spans="1:6" ht="20.100000000000001" customHeight="1">
      <c r="A48" s="13">
        <v>3</v>
      </c>
      <c r="B48" s="14" t="s">
        <v>125</v>
      </c>
      <c r="C48" s="15">
        <v>14</v>
      </c>
      <c r="D48" s="16" t="str">
        <f t="shared" si="2"/>
        <v>B1</v>
      </c>
      <c r="E48" s="500"/>
      <c r="F48" s="501"/>
    </row>
    <row r="49" spans="1:6" ht="20.100000000000001" customHeight="1">
      <c r="A49" s="13">
        <v>4</v>
      </c>
      <c r="B49" s="14" t="s">
        <v>126</v>
      </c>
      <c r="C49" s="15">
        <v>19.5</v>
      </c>
      <c r="D49" s="16" t="str">
        <f t="shared" si="2"/>
        <v>A1</v>
      </c>
      <c r="E49" s="500"/>
      <c r="F49" s="501"/>
    </row>
    <row r="50" spans="1:6" ht="20.100000000000001" customHeight="1">
      <c r="A50" s="13">
        <v>5</v>
      </c>
      <c r="B50" s="14" t="s">
        <v>127</v>
      </c>
      <c r="C50" s="15">
        <v>15</v>
      </c>
      <c r="D50" s="16" t="str">
        <f t="shared" si="2"/>
        <v>B1</v>
      </c>
      <c r="E50" s="500"/>
      <c r="F50" s="501"/>
    </row>
    <row r="51" spans="1:6" ht="20.100000000000001" customHeight="1">
      <c r="A51" s="8"/>
      <c r="B51" s="17" t="s">
        <v>128</v>
      </c>
      <c r="C51" s="15">
        <f>(C46+C47+C48+C49+C50)</f>
        <v>78</v>
      </c>
      <c r="D51" s="16" t="str">
        <f>IF(C51&gt;=91,"A1",IF(C51&gt;=81,"A2",IF(C51&gt;=71,"B1",IF(C51&gt;=61,"B2",IF(C51&gt;=51,"C1",IF(C51&gt;=41,"C2",IF(C51&gt;=33,"D","E")))))))</f>
        <v>B1</v>
      </c>
      <c r="E51" s="500"/>
      <c r="F51" s="501"/>
    </row>
    <row r="52" spans="1:6" ht="20.100000000000001" customHeight="1">
      <c r="A52" s="8"/>
      <c r="B52" s="14" t="s">
        <v>147</v>
      </c>
      <c r="C52" s="18">
        <f>(C51/100)*100</f>
        <v>78</v>
      </c>
      <c r="D52" s="14"/>
      <c r="E52" s="502"/>
      <c r="F52" s="503"/>
    </row>
    <row r="53" spans="1:6" ht="20.100000000000001" customHeight="1">
      <c r="A53" s="514" t="s">
        <v>148</v>
      </c>
      <c r="B53" s="504" t="s">
        <v>149</v>
      </c>
      <c r="C53" s="485"/>
      <c r="D53" s="504" t="s">
        <v>150</v>
      </c>
      <c r="E53" s="505"/>
      <c r="F53" s="485"/>
    </row>
    <row r="54" spans="1:6" ht="20.100000000000001" customHeight="1">
      <c r="A54" s="515"/>
      <c r="B54" s="481"/>
      <c r="C54" s="482"/>
      <c r="D54" s="481"/>
      <c r="E54" s="481"/>
      <c r="F54" s="482"/>
    </row>
    <row r="55" spans="1:6" ht="20.100000000000001" customHeight="1">
      <c r="A55" s="7"/>
      <c r="B55" s="513" t="s">
        <v>132</v>
      </c>
      <c r="C55" s="478"/>
      <c r="D55" s="478"/>
      <c r="E55" s="478"/>
      <c r="F55" s="479"/>
    </row>
    <row r="56" spans="1:6" ht="20.100000000000001" customHeight="1">
      <c r="A56" s="8"/>
      <c r="B56" s="508" t="s">
        <v>133</v>
      </c>
      <c r="C56" s="481"/>
      <c r="D56" s="481"/>
      <c r="E56" s="481"/>
      <c r="F56" s="482"/>
    </row>
    <row r="57" spans="1:6" ht="20.100000000000001" customHeight="1">
      <c r="A57" s="8"/>
      <c r="B57" s="508" t="s">
        <v>134</v>
      </c>
      <c r="C57" s="481"/>
      <c r="D57" s="481"/>
      <c r="E57" s="481"/>
      <c r="F57" s="482"/>
    </row>
    <row r="58" spans="1:6" ht="20.100000000000001" customHeight="1">
      <c r="A58" s="8"/>
      <c r="B58" s="510" t="s">
        <v>135</v>
      </c>
      <c r="C58" s="481"/>
      <c r="D58" s="481"/>
      <c r="E58" s="481"/>
      <c r="F58" s="482"/>
    </row>
    <row r="59" spans="1:6" ht="20.100000000000001" customHeight="1">
      <c r="A59" s="8"/>
      <c r="B59" s="508" t="s">
        <v>136</v>
      </c>
      <c r="C59" s="481"/>
      <c r="D59" s="481"/>
      <c r="E59" s="481"/>
      <c r="F59" s="482"/>
    </row>
    <row r="60" spans="1:6" ht="20.100000000000001" customHeight="1">
      <c r="A60" s="509" t="s">
        <v>137</v>
      </c>
      <c r="B60" s="481"/>
      <c r="C60" s="481"/>
      <c r="D60" s="481"/>
      <c r="E60" s="481"/>
      <c r="F60" s="482"/>
    </row>
    <row r="61" spans="1:6" ht="20.100000000000001" customHeight="1">
      <c r="A61" s="9" t="s">
        <v>138</v>
      </c>
      <c r="B61" s="510" t="s">
        <v>139</v>
      </c>
      <c r="C61" s="482"/>
      <c r="D61" s="10" t="s">
        <v>140</v>
      </c>
      <c r="E61" s="511">
        <v>4</v>
      </c>
      <c r="F61" s="482"/>
    </row>
    <row r="62" spans="1:6" ht="20.100000000000001" customHeight="1">
      <c r="A62" s="9" t="s">
        <v>122</v>
      </c>
      <c r="B62" s="510" t="s">
        <v>155</v>
      </c>
      <c r="C62" s="482"/>
      <c r="D62" s="11"/>
      <c r="E62" s="512"/>
      <c r="F62" s="482"/>
    </row>
    <row r="63" spans="1:6" ht="20.100000000000001" customHeight="1">
      <c r="A63" s="12" t="s">
        <v>142</v>
      </c>
      <c r="B63" s="11" t="s">
        <v>143</v>
      </c>
      <c r="C63" s="11" t="s">
        <v>144</v>
      </c>
      <c r="D63" s="11" t="s">
        <v>130</v>
      </c>
      <c r="E63" s="507" t="s">
        <v>145</v>
      </c>
      <c r="F63" s="482"/>
    </row>
    <row r="64" spans="1:6" ht="20.100000000000001" customHeight="1">
      <c r="A64" s="13">
        <v>1</v>
      </c>
      <c r="B64" s="14" t="s">
        <v>123</v>
      </c>
      <c r="C64" s="15">
        <v>19.5</v>
      </c>
      <c r="D64" s="16" t="str">
        <f t="shared" ref="D64:D68" si="3">IF(C64&gt;=18,"A1",IF(C64&gt;=16,"A2",IF(C64&gt;=14,"B1",IF(C64&gt;=12,"B2",IF(C64&gt;=10,"C1",IF(C64&gt;=8,"C2",IF(C64&gt;=6.5,"D","E")))))))</f>
        <v>A1</v>
      </c>
      <c r="E64" s="506" t="s">
        <v>156</v>
      </c>
      <c r="F64" s="499"/>
    </row>
    <row r="65" spans="1:6" ht="20.100000000000001" customHeight="1">
      <c r="A65" s="13">
        <v>2</v>
      </c>
      <c r="B65" s="14" t="s">
        <v>124</v>
      </c>
      <c r="C65" s="15">
        <v>20</v>
      </c>
      <c r="D65" s="16" t="str">
        <f t="shared" si="3"/>
        <v>A1</v>
      </c>
      <c r="E65" s="500"/>
      <c r="F65" s="501"/>
    </row>
    <row r="66" spans="1:6" ht="20.100000000000001" customHeight="1">
      <c r="A66" s="13">
        <v>3</v>
      </c>
      <c r="B66" s="14" t="s">
        <v>125</v>
      </c>
      <c r="C66" s="15">
        <v>15.5</v>
      </c>
      <c r="D66" s="16" t="str">
        <f t="shared" si="3"/>
        <v>B1</v>
      </c>
      <c r="E66" s="500"/>
      <c r="F66" s="501"/>
    </row>
    <row r="67" spans="1:6" ht="20.100000000000001" customHeight="1">
      <c r="A67" s="13">
        <v>4</v>
      </c>
      <c r="B67" s="14" t="s">
        <v>126</v>
      </c>
      <c r="C67" s="15">
        <v>17.5</v>
      </c>
      <c r="D67" s="16" t="str">
        <f t="shared" si="3"/>
        <v>A2</v>
      </c>
      <c r="E67" s="500"/>
      <c r="F67" s="501"/>
    </row>
    <row r="68" spans="1:6" ht="20.100000000000001" customHeight="1">
      <c r="A68" s="13">
        <v>5</v>
      </c>
      <c r="B68" s="14" t="s">
        <v>127</v>
      </c>
      <c r="C68" s="15">
        <v>18</v>
      </c>
      <c r="D68" s="16" t="str">
        <f t="shared" si="3"/>
        <v>A1</v>
      </c>
      <c r="E68" s="500"/>
      <c r="F68" s="501"/>
    </row>
    <row r="69" spans="1:6" ht="20.100000000000001" customHeight="1">
      <c r="A69" s="8"/>
      <c r="B69" s="17" t="s">
        <v>128</v>
      </c>
      <c r="C69" s="15">
        <f>(C64+C65+C66+C67+C68)</f>
        <v>90.5</v>
      </c>
      <c r="D69" s="16" t="str">
        <f>IF(C69&gt;=91,"A1",IF(C69&gt;=81,"A2",IF(C69&gt;=71,"B1",IF(C69&gt;=61,"B2",IF(C69&gt;=51,"C1",IF(C69&gt;=41,"C2",IF(C69&gt;=33,"D","E")))))))</f>
        <v>A2</v>
      </c>
      <c r="E69" s="500"/>
      <c r="F69" s="501"/>
    </row>
    <row r="70" spans="1:6" ht="20.100000000000001" customHeight="1">
      <c r="A70" s="8"/>
      <c r="B70" s="14" t="s">
        <v>147</v>
      </c>
      <c r="C70" s="18">
        <f>(C69/100)*100</f>
        <v>90.5</v>
      </c>
      <c r="D70" s="14"/>
      <c r="E70" s="502"/>
      <c r="F70" s="503"/>
    </row>
    <row r="71" spans="1:6" ht="20.100000000000001" customHeight="1">
      <c r="A71" s="514" t="s">
        <v>148</v>
      </c>
      <c r="B71" s="504" t="s">
        <v>149</v>
      </c>
      <c r="C71" s="485"/>
      <c r="D71" s="504" t="s">
        <v>150</v>
      </c>
      <c r="E71" s="505"/>
      <c r="F71" s="485"/>
    </row>
    <row r="72" spans="1:6" ht="20.100000000000001" customHeight="1">
      <c r="A72" s="515"/>
      <c r="B72" s="481"/>
      <c r="C72" s="482"/>
      <c r="D72" s="481"/>
      <c r="E72" s="481"/>
      <c r="F72" s="482"/>
    </row>
    <row r="73" spans="1:6" ht="20.100000000000001" customHeight="1">
      <c r="A73" s="7"/>
      <c r="B73" s="513" t="s">
        <v>132</v>
      </c>
      <c r="C73" s="478"/>
      <c r="D73" s="478"/>
      <c r="E73" s="478"/>
      <c r="F73" s="479"/>
    </row>
    <row r="74" spans="1:6" ht="20.100000000000001" customHeight="1">
      <c r="A74" s="8"/>
      <c r="B74" s="508" t="s">
        <v>133</v>
      </c>
      <c r="C74" s="481"/>
      <c r="D74" s="481"/>
      <c r="E74" s="481"/>
      <c r="F74" s="482"/>
    </row>
    <row r="75" spans="1:6" ht="20.100000000000001" customHeight="1">
      <c r="A75" s="8"/>
      <c r="B75" s="508" t="s">
        <v>134</v>
      </c>
      <c r="C75" s="481"/>
      <c r="D75" s="481"/>
      <c r="E75" s="481"/>
      <c r="F75" s="482"/>
    </row>
    <row r="76" spans="1:6" ht="20.100000000000001" customHeight="1">
      <c r="A76" s="8"/>
      <c r="B76" s="510" t="s">
        <v>135</v>
      </c>
      <c r="C76" s="481"/>
      <c r="D76" s="481"/>
      <c r="E76" s="481"/>
      <c r="F76" s="482"/>
    </row>
    <row r="77" spans="1:6" ht="20.100000000000001" customHeight="1">
      <c r="A77" s="8"/>
      <c r="B77" s="508" t="s">
        <v>136</v>
      </c>
      <c r="C77" s="481"/>
      <c r="D77" s="481"/>
      <c r="E77" s="481"/>
      <c r="F77" s="482"/>
    </row>
    <row r="78" spans="1:6" ht="20.100000000000001" customHeight="1">
      <c r="A78" s="509" t="s">
        <v>137</v>
      </c>
      <c r="B78" s="481"/>
      <c r="C78" s="481"/>
      <c r="D78" s="481"/>
      <c r="E78" s="481"/>
      <c r="F78" s="482"/>
    </row>
    <row r="79" spans="1:6" ht="20.100000000000001" customHeight="1">
      <c r="A79" s="9" t="s">
        <v>138</v>
      </c>
      <c r="B79" s="510" t="s">
        <v>139</v>
      </c>
      <c r="C79" s="482"/>
      <c r="D79" s="10" t="s">
        <v>140</v>
      </c>
      <c r="E79" s="511">
        <v>5</v>
      </c>
      <c r="F79" s="482"/>
    </row>
    <row r="80" spans="1:6" ht="20.100000000000001" customHeight="1">
      <c r="A80" s="9" t="s">
        <v>122</v>
      </c>
      <c r="B80" s="510" t="s">
        <v>157</v>
      </c>
      <c r="C80" s="482"/>
      <c r="D80" s="11"/>
      <c r="E80" s="512"/>
      <c r="F80" s="482"/>
    </row>
    <row r="81" spans="1:6" ht="20.100000000000001" customHeight="1">
      <c r="A81" s="12" t="s">
        <v>142</v>
      </c>
      <c r="B81" s="11" t="s">
        <v>143</v>
      </c>
      <c r="C81" s="11" t="s">
        <v>144</v>
      </c>
      <c r="D81" s="11" t="s">
        <v>130</v>
      </c>
      <c r="E81" s="507" t="s">
        <v>145</v>
      </c>
      <c r="F81" s="482"/>
    </row>
    <row r="82" spans="1:6" ht="20.100000000000001" customHeight="1">
      <c r="A82" s="13">
        <v>1</v>
      </c>
      <c r="B82" s="14" t="s">
        <v>123</v>
      </c>
      <c r="C82" s="15">
        <v>17</v>
      </c>
      <c r="D82" s="16" t="str">
        <f t="shared" ref="D82:D86" si="4">IF(C82&gt;=18,"A1",IF(C82&gt;=16,"A2",IF(C82&gt;=14,"B1",IF(C82&gt;=12,"B2",IF(C82&gt;=10,"C1",IF(C82&gt;=8,"C2",IF(C82&gt;=6.5,"D","E")))))))</f>
        <v>A2</v>
      </c>
      <c r="E82" s="506" t="s">
        <v>158</v>
      </c>
      <c r="F82" s="517"/>
    </row>
    <row r="83" spans="1:6" ht="20.100000000000001" customHeight="1">
      <c r="A83" s="13">
        <v>2</v>
      </c>
      <c r="B83" s="14" t="s">
        <v>124</v>
      </c>
      <c r="C83" s="15">
        <v>19.5</v>
      </c>
      <c r="D83" s="16" t="str">
        <f t="shared" si="4"/>
        <v>A1</v>
      </c>
      <c r="E83" s="518"/>
      <c r="F83" s="519"/>
    </row>
    <row r="84" spans="1:6" ht="20.100000000000001" customHeight="1">
      <c r="A84" s="13">
        <v>3</v>
      </c>
      <c r="B84" s="14" t="s">
        <v>125</v>
      </c>
      <c r="C84" s="15">
        <v>12</v>
      </c>
      <c r="D84" s="16" t="str">
        <f t="shared" si="4"/>
        <v>B2</v>
      </c>
      <c r="E84" s="518"/>
      <c r="F84" s="519"/>
    </row>
    <row r="85" spans="1:6" ht="20.100000000000001" customHeight="1">
      <c r="A85" s="13">
        <v>4</v>
      </c>
      <c r="B85" s="14" t="s">
        <v>126</v>
      </c>
      <c r="C85" s="15">
        <v>11.5</v>
      </c>
      <c r="D85" s="16" t="str">
        <f t="shared" si="4"/>
        <v>C1</v>
      </c>
      <c r="E85" s="518"/>
      <c r="F85" s="519"/>
    </row>
    <row r="86" spans="1:6" ht="20.100000000000001" customHeight="1">
      <c r="A86" s="13">
        <v>5</v>
      </c>
      <c r="B86" s="14" t="s">
        <v>127</v>
      </c>
      <c r="C86" s="15">
        <v>16.5</v>
      </c>
      <c r="D86" s="16" t="str">
        <f t="shared" si="4"/>
        <v>A2</v>
      </c>
      <c r="E86" s="518"/>
      <c r="F86" s="519"/>
    </row>
    <row r="87" spans="1:6" ht="20.100000000000001" customHeight="1">
      <c r="A87" s="8"/>
      <c r="B87" s="17" t="s">
        <v>128</v>
      </c>
      <c r="C87" s="15">
        <f>(C82+C83+C84+C85+C86)</f>
        <v>76.5</v>
      </c>
      <c r="D87" s="16" t="str">
        <f>IF(C87&gt;=91,"A1",IF(C87&gt;=81,"A2",IF(C87&gt;=71,"B1",IF(C87&gt;=61,"B2",IF(C87&gt;=51,"C1",IF(C87&gt;=41,"C2",IF(C87&gt;=33,"D","E")))))))</f>
        <v>B1</v>
      </c>
      <c r="E87" s="518"/>
      <c r="F87" s="519"/>
    </row>
    <row r="88" spans="1:6" ht="20.100000000000001" customHeight="1">
      <c r="A88" s="8"/>
      <c r="B88" s="14" t="s">
        <v>147</v>
      </c>
      <c r="C88" s="18">
        <f>(C87/100)*100</f>
        <v>76.5</v>
      </c>
      <c r="D88" s="14"/>
      <c r="E88" s="520"/>
      <c r="F88" s="521"/>
    </row>
    <row r="89" spans="1:6" ht="20.100000000000001" customHeight="1">
      <c r="A89" s="514" t="s">
        <v>148</v>
      </c>
      <c r="B89" s="504" t="s">
        <v>149</v>
      </c>
      <c r="C89" s="485"/>
      <c r="D89" s="504" t="s">
        <v>150</v>
      </c>
      <c r="E89" s="505"/>
      <c r="F89" s="485"/>
    </row>
    <row r="90" spans="1:6" ht="20.100000000000001" customHeight="1">
      <c r="A90" s="515"/>
      <c r="B90" s="481"/>
      <c r="C90" s="482"/>
      <c r="D90" s="481"/>
      <c r="E90" s="481"/>
      <c r="F90" s="482"/>
    </row>
    <row r="91" spans="1:6" ht="20.100000000000001" customHeight="1">
      <c r="A91" s="7"/>
      <c r="B91" s="513" t="s">
        <v>132</v>
      </c>
      <c r="C91" s="478"/>
      <c r="D91" s="478"/>
      <c r="E91" s="478"/>
      <c r="F91" s="479"/>
    </row>
    <row r="92" spans="1:6" ht="20.100000000000001" customHeight="1">
      <c r="A92" s="8"/>
      <c r="B92" s="508" t="s">
        <v>133</v>
      </c>
      <c r="C92" s="481"/>
      <c r="D92" s="481"/>
      <c r="E92" s="481"/>
      <c r="F92" s="482"/>
    </row>
    <row r="93" spans="1:6" ht="20.100000000000001" customHeight="1">
      <c r="A93" s="8"/>
      <c r="B93" s="508" t="s">
        <v>134</v>
      </c>
      <c r="C93" s="481"/>
      <c r="D93" s="481"/>
      <c r="E93" s="481"/>
      <c r="F93" s="482"/>
    </row>
    <row r="94" spans="1:6" ht="20.100000000000001" customHeight="1">
      <c r="A94" s="8"/>
      <c r="B94" s="510" t="s">
        <v>135</v>
      </c>
      <c r="C94" s="481"/>
      <c r="D94" s="481"/>
      <c r="E94" s="481"/>
      <c r="F94" s="482"/>
    </row>
    <row r="95" spans="1:6" ht="20.100000000000001" customHeight="1">
      <c r="A95" s="8"/>
      <c r="B95" s="508" t="s">
        <v>136</v>
      </c>
      <c r="C95" s="481"/>
      <c r="D95" s="481"/>
      <c r="E95" s="481"/>
      <c r="F95" s="482"/>
    </row>
    <row r="96" spans="1:6" ht="20.100000000000001" customHeight="1">
      <c r="A96" s="509" t="s">
        <v>137</v>
      </c>
      <c r="B96" s="481"/>
      <c r="C96" s="481"/>
      <c r="D96" s="481"/>
      <c r="E96" s="481"/>
      <c r="F96" s="482"/>
    </row>
    <row r="97" spans="1:6" ht="20.100000000000001" customHeight="1">
      <c r="A97" s="9" t="s">
        <v>138</v>
      </c>
      <c r="B97" s="510" t="s">
        <v>139</v>
      </c>
      <c r="C97" s="482"/>
      <c r="D97" s="10" t="s">
        <v>140</v>
      </c>
      <c r="E97" s="511">
        <v>6</v>
      </c>
      <c r="F97" s="482"/>
    </row>
    <row r="98" spans="1:6" ht="20.100000000000001" customHeight="1">
      <c r="A98" s="9" t="s">
        <v>122</v>
      </c>
      <c r="B98" s="510" t="s">
        <v>159</v>
      </c>
      <c r="C98" s="482"/>
      <c r="D98" s="11"/>
      <c r="E98" s="512"/>
      <c r="F98" s="482"/>
    </row>
    <row r="99" spans="1:6" ht="20.100000000000001" customHeight="1">
      <c r="A99" s="12" t="s">
        <v>142</v>
      </c>
      <c r="B99" s="11" t="s">
        <v>143</v>
      </c>
      <c r="C99" s="11" t="s">
        <v>144</v>
      </c>
      <c r="D99" s="11" t="s">
        <v>130</v>
      </c>
      <c r="E99" s="507" t="s">
        <v>145</v>
      </c>
      <c r="F99" s="482"/>
    </row>
    <row r="100" spans="1:6" ht="20.100000000000001" customHeight="1">
      <c r="A100" s="13">
        <v>1</v>
      </c>
      <c r="B100" s="14" t="s">
        <v>123</v>
      </c>
      <c r="C100" s="15">
        <v>0</v>
      </c>
      <c r="D100" s="16" t="str">
        <f>IF(C104&gt;=18,"A1",IF(C104&gt;=16,"A2",IF(C104&gt;=14,"B1",IF(C104&gt;=12,"B2",IF(C104&gt;=10,"C1",IF(C104&gt;=8,"C2",IF(C104&gt;=6.5,"D","E")))))))</f>
        <v>E</v>
      </c>
      <c r="E100" s="516"/>
      <c r="F100" s="485"/>
    </row>
    <row r="101" spans="1:6" ht="20.100000000000001" customHeight="1">
      <c r="A101" s="13">
        <v>2</v>
      </c>
      <c r="B101" s="14" t="s">
        <v>124</v>
      </c>
      <c r="C101" s="15">
        <v>4</v>
      </c>
      <c r="D101" s="16" t="str">
        <f t="shared" ref="D101:D104" si="5">IF(C101&gt;=18,"A1",IF(C101&gt;=16,"A2",IF(C101&gt;=14,"B1",IF(C101&gt;=12,"B2",IF(C101&gt;=10,"C1",IF(C101&gt;=8,"C2",IF(C101&gt;=6.5,"D","E")))))))</f>
        <v>E</v>
      </c>
      <c r="E101" s="505"/>
      <c r="F101" s="485"/>
    </row>
    <row r="102" spans="1:6" ht="20.100000000000001" customHeight="1">
      <c r="A102" s="13">
        <v>3</v>
      </c>
      <c r="B102" s="14" t="s">
        <v>125</v>
      </c>
      <c r="C102" s="15">
        <v>0</v>
      </c>
      <c r="D102" s="16" t="str">
        <f t="shared" si="5"/>
        <v>E</v>
      </c>
      <c r="E102" s="505"/>
      <c r="F102" s="485"/>
    </row>
    <row r="103" spans="1:6" ht="20.100000000000001" customHeight="1">
      <c r="A103" s="13">
        <v>4</v>
      </c>
      <c r="B103" s="14" t="s">
        <v>126</v>
      </c>
      <c r="C103" s="15">
        <v>7</v>
      </c>
      <c r="D103" s="16" t="str">
        <f t="shared" si="5"/>
        <v>D</v>
      </c>
      <c r="E103" s="505"/>
      <c r="F103" s="485"/>
    </row>
    <row r="104" spans="1:6" ht="20.100000000000001" customHeight="1">
      <c r="A104" s="13">
        <v>5</v>
      </c>
      <c r="B104" s="14" t="s">
        <v>127</v>
      </c>
      <c r="C104" s="15">
        <v>0.5</v>
      </c>
      <c r="D104" s="16" t="str">
        <f t="shared" si="5"/>
        <v>E</v>
      </c>
      <c r="E104" s="505"/>
      <c r="F104" s="485"/>
    </row>
    <row r="105" spans="1:6" ht="20.100000000000001" customHeight="1">
      <c r="A105" s="8"/>
      <c r="B105" s="17" t="s">
        <v>128</v>
      </c>
      <c r="C105" s="15">
        <f>(C100+C101+C102+C103+C104)</f>
        <v>11.5</v>
      </c>
      <c r="D105" s="16" t="str">
        <f>IF(C105&gt;=91,"A1",IF(C105&gt;=81,"A2",IF(C105&gt;=71,"B1",IF(C105&gt;=61,"B2",IF(C105&gt;=51,"C1",IF(C105&gt;=41,"C2",IF(C105&gt;=33,"D","E")))))))</f>
        <v>E</v>
      </c>
      <c r="E105" s="505"/>
      <c r="F105" s="485"/>
    </row>
    <row r="106" spans="1:6" ht="20.100000000000001" customHeight="1">
      <c r="A106" s="8"/>
      <c r="B106" s="14" t="s">
        <v>147</v>
      </c>
      <c r="C106" s="18">
        <f>(C105/100)*100</f>
        <v>11.5</v>
      </c>
      <c r="D106" s="14"/>
      <c r="E106" s="481"/>
      <c r="F106" s="482"/>
    </row>
    <row r="107" spans="1:6" ht="20.100000000000001" customHeight="1">
      <c r="A107" s="514" t="s">
        <v>148</v>
      </c>
      <c r="B107" s="504" t="s">
        <v>149</v>
      </c>
      <c r="C107" s="485"/>
      <c r="D107" s="504" t="s">
        <v>150</v>
      </c>
      <c r="E107" s="505"/>
      <c r="F107" s="485"/>
    </row>
    <row r="108" spans="1:6" ht="20.100000000000001" customHeight="1">
      <c r="A108" s="515"/>
      <c r="B108" s="481"/>
      <c r="C108" s="482"/>
      <c r="D108" s="481"/>
      <c r="E108" s="481"/>
      <c r="F108" s="482"/>
    </row>
    <row r="109" spans="1:6" ht="20.100000000000001" customHeight="1">
      <c r="A109" s="7"/>
      <c r="B109" s="513" t="s">
        <v>132</v>
      </c>
      <c r="C109" s="478"/>
      <c r="D109" s="478"/>
      <c r="E109" s="478"/>
      <c r="F109" s="479"/>
    </row>
    <row r="110" spans="1:6" ht="20.100000000000001" customHeight="1">
      <c r="A110" s="8"/>
      <c r="B110" s="508" t="s">
        <v>133</v>
      </c>
      <c r="C110" s="481"/>
      <c r="D110" s="481"/>
      <c r="E110" s="481"/>
      <c r="F110" s="482"/>
    </row>
    <row r="111" spans="1:6" ht="20.100000000000001" customHeight="1">
      <c r="A111" s="8"/>
      <c r="B111" s="508" t="s">
        <v>134</v>
      </c>
      <c r="C111" s="481"/>
      <c r="D111" s="481"/>
      <c r="E111" s="481"/>
      <c r="F111" s="482"/>
    </row>
    <row r="112" spans="1:6" ht="20.100000000000001" customHeight="1">
      <c r="A112" s="8"/>
      <c r="B112" s="510" t="s">
        <v>135</v>
      </c>
      <c r="C112" s="481"/>
      <c r="D112" s="481"/>
      <c r="E112" s="481"/>
      <c r="F112" s="482"/>
    </row>
    <row r="113" spans="1:6" ht="20.100000000000001" customHeight="1">
      <c r="A113" s="8"/>
      <c r="B113" s="508" t="s">
        <v>136</v>
      </c>
      <c r="C113" s="481"/>
      <c r="D113" s="481"/>
      <c r="E113" s="481"/>
      <c r="F113" s="482"/>
    </row>
    <row r="114" spans="1:6" ht="20.100000000000001" customHeight="1">
      <c r="A114" s="509" t="s">
        <v>137</v>
      </c>
      <c r="B114" s="481"/>
      <c r="C114" s="481"/>
      <c r="D114" s="481"/>
      <c r="E114" s="481"/>
      <c r="F114" s="482"/>
    </row>
    <row r="115" spans="1:6" ht="20.100000000000001" customHeight="1">
      <c r="A115" s="9" t="s">
        <v>138</v>
      </c>
      <c r="B115" s="510" t="s">
        <v>139</v>
      </c>
      <c r="C115" s="482"/>
      <c r="D115" s="10" t="s">
        <v>140</v>
      </c>
      <c r="E115" s="511">
        <v>7</v>
      </c>
      <c r="F115" s="482"/>
    </row>
    <row r="116" spans="1:6" ht="20.100000000000001" customHeight="1">
      <c r="A116" s="9" t="s">
        <v>122</v>
      </c>
      <c r="B116" s="510" t="s">
        <v>160</v>
      </c>
      <c r="C116" s="482"/>
      <c r="D116" s="11"/>
      <c r="E116" s="512"/>
      <c r="F116" s="482"/>
    </row>
    <row r="117" spans="1:6" ht="20.100000000000001" customHeight="1">
      <c r="A117" s="12" t="s">
        <v>142</v>
      </c>
      <c r="B117" s="11" t="s">
        <v>143</v>
      </c>
      <c r="C117" s="11" t="s">
        <v>144</v>
      </c>
      <c r="D117" s="11" t="s">
        <v>130</v>
      </c>
      <c r="E117" s="507" t="s">
        <v>145</v>
      </c>
      <c r="F117" s="482"/>
    </row>
    <row r="118" spans="1:6" ht="20.100000000000001" customHeight="1">
      <c r="A118" s="13">
        <v>1</v>
      </c>
      <c r="B118" s="14" t="s">
        <v>123</v>
      </c>
      <c r="C118" s="15">
        <v>17</v>
      </c>
      <c r="D118" s="16" t="str">
        <f t="shared" ref="D118:D122" si="6">IF(C118&gt;=18,"A1",IF(C118&gt;=16,"A2",IF(C118&gt;=14,"B1",IF(C118&gt;=12,"B2",IF(C118&gt;=10,"C1",IF(C118&gt;=8,"C2",IF(C118&gt;=6.5,"D","E")))))))</f>
        <v>A2</v>
      </c>
      <c r="E118" s="506" t="s">
        <v>161</v>
      </c>
      <c r="F118" s="499"/>
    </row>
    <row r="119" spans="1:6" ht="20.100000000000001" customHeight="1">
      <c r="A119" s="13">
        <v>2</v>
      </c>
      <c r="B119" s="14" t="s">
        <v>124</v>
      </c>
      <c r="C119" s="15">
        <v>15.5</v>
      </c>
      <c r="D119" s="16" t="str">
        <f t="shared" si="6"/>
        <v>B1</v>
      </c>
      <c r="E119" s="500"/>
      <c r="F119" s="501"/>
    </row>
    <row r="120" spans="1:6" ht="20.100000000000001" customHeight="1">
      <c r="A120" s="13">
        <v>3</v>
      </c>
      <c r="B120" s="14" t="s">
        <v>125</v>
      </c>
      <c r="C120" s="15">
        <v>16.5</v>
      </c>
      <c r="D120" s="16" t="str">
        <f t="shared" si="6"/>
        <v>A2</v>
      </c>
      <c r="E120" s="500"/>
      <c r="F120" s="501"/>
    </row>
    <row r="121" spans="1:6" ht="20.100000000000001" customHeight="1">
      <c r="A121" s="13">
        <v>4</v>
      </c>
      <c r="B121" s="14" t="s">
        <v>126</v>
      </c>
      <c r="C121" s="15">
        <v>12.5</v>
      </c>
      <c r="D121" s="16" t="str">
        <f t="shared" si="6"/>
        <v>B2</v>
      </c>
      <c r="E121" s="500"/>
      <c r="F121" s="501"/>
    </row>
    <row r="122" spans="1:6" ht="20.100000000000001" customHeight="1">
      <c r="A122" s="13">
        <v>5</v>
      </c>
      <c r="B122" s="14" t="s">
        <v>127</v>
      </c>
      <c r="C122" s="15">
        <v>16.5</v>
      </c>
      <c r="D122" s="16" t="str">
        <f t="shared" si="6"/>
        <v>A2</v>
      </c>
      <c r="E122" s="500"/>
      <c r="F122" s="501"/>
    </row>
    <row r="123" spans="1:6" ht="20.100000000000001" customHeight="1">
      <c r="A123" s="8"/>
      <c r="B123" s="17" t="s">
        <v>128</v>
      </c>
      <c r="C123" s="15">
        <f>(C118+C119+C120+C121+C122)</f>
        <v>78</v>
      </c>
      <c r="D123" s="16" t="str">
        <f>IF(C123&gt;=91,"A1",IF(C123&gt;=81,"A2",IF(C123&gt;=71,"B1",IF(C123&gt;=61,"B2",IF(C123&gt;=51,"C1",IF(C123&gt;=41,"C2",IF(C123&gt;=33,"D","E")))))))</f>
        <v>B1</v>
      </c>
      <c r="E123" s="500"/>
      <c r="F123" s="501"/>
    </row>
    <row r="124" spans="1:6" ht="20.100000000000001" customHeight="1">
      <c r="A124" s="8"/>
      <c r="B124" s="14" t="s">
        <v>147</v>
      </c>
      <c r="C124" s="18">
        <f>(C123/100)*100</f>
        <v>78</v>
      </c>
      <c r="D124" s="14"/>
      <c r="E124" s="502"/>
      <c r="F124" s="503"/>
    </row>
    <row r="125" spans="1:6" ht="20.100000000000001" customHeight="1">
      <c r="A125" s="514" t="s">
        <v>148</v>
      </c>
      <c r="B125" s="504" t="s">
        <v>149</v>
      </c>
      <c r="C125" s="485"/>
      <c r="D125" s="504" t="s">
        <v>150</v>
      </c>
      <c r="E125" s="505"/>
      <c r="F125" s="485"/>
    </row>
    <row r="126" spans="1:6" ht="20.100000000000001" customHeight="1">
      <c r="A126" s="515"/>
      <c r="B126" s="481"/>
      <c r="C126" s="482"/>
      <c r="D126" s="481"/>
      <c r="E126" s="481"/>
      <c r="F126" s="482"/>
    </row>
    <row r="127" spans="1:6" ht="20.100000000000001" customHeight="1">
      <c r="A127" s="7"/>
      <c r="B127" s="513" t="s">
        <v>132</v>
      </c>
      <c r="C127" s="478"/>
      <c r="D127" s="478"/>
      <c r="E127" s="478"/>
      <c r="F127" s="479"/>
    </row>
    <row r="128" spans="1:6" ht="20.100000000000001" customHeight="1">
      <c r="A128" s="8"/>
      <c r="B128" s="508" t="s">
        <v>133</v>
      </c>
      <c r="C128" s="481"/>
      <c r="D128" s="481"/>
      <c r="E128" s="481"/>
      <c r="F128" s="482"/>
    </row>
    <row r="129" spans="1:6" ht="20.100000000000001" customHeight="1">
      <c r="A129" s="8"/>
      <c r="B129" s="508" t="s">
        <v>134</v>
      </c>
      <c r="C129" s="481"/>
      <c r="D129" s="481"/>
      <c r="E129" s="481"/>
      <c r="F129" s="482"/>
    </row>
    <row r="130" spans="1:6" ht="20.100000000000001" customHeight="1">
      <c r="A130" s="8"/>
      <c r="B130" s="510" t="s">
        <v>135</v>
      </c>
      <c r="C130" s="481"/>
      <c r="D130" s="481"/>
      <c r="E130" s="481"/>
      <c r="F130" s="482"/>
    </row>
    <row r="131" spans="1:6" ht="20.100000000000001" customHeight="1">
      <c r="A131" s="8"/>
      <c r="B131" s="508" t="s">
        <v>136</v>
      </c>
      <c r="C131" s="481"/>
      <c r="D131" s="481"/>
      <c r="E131" s="481"/>
      <c r="F131" s="482"/>
    </row>
    <row r="132" spans="1:6" ht="20.100000000000001" customHeight="1">
      <c r="A132" s="509" t="s">
        <v>137</v>
      </c>
      <c r="B132" s="481"/>
      <c r="C132" s="481"/>
      <c r="D132" s="481"/>
      <c r="E132" s="481"/>
      <c r="F132" s="482"/>
    </row>
    <row r="133" spans="1:6" ht="20.100000000000001" customHeight="1">
      <c r="A133" s="9" t="s">
        <v>138</v>
      </c>
      <c r="B133" s="510" t="s">
        <v>139</v>
      </c>
      <c r="C133" s="482"/>
      <c r="D133" s="10" t="s">
        <v>140</v>
      </c>
      <c r="E133" s="511">
        <v>8</v>
      </c>
      <c r="F133" s="482"/>
    </row>
    <row r="134" spans="1:6" ht="20.100000000000001" customHeight="1">
      <c r="A134" s="9" t="s">
        <v>122</v>
      </c>
      <c r="B134" s="510" t="s">
        <v>162</v>
      </c>
      <c r="C134" s="482"/>
      <c r="D134" s="11"/>
      <c r="E134" s="512"/>
      <c r="F134" s="482"/>
    </row>
    <row r="135" spans="1:6" ht="20.100000000000001" customHeight="1">
      <c r="A135" s="12" t="s">
        <v>142</v>
      </c>
      <c r="B135" s="11" t="s">
        <v>143</v>
      </c>
      <c r="C135" s="11" t="s">
        <v>144</v>
      </c>
      <c r="D135" s="11" t="s">
        <v>130</v>
      </c>
      <c r="E135" s="507" t="s">
        <v>145</v>
      </c>
      <c r="F135" s="482"/>
    </row>
    <row r="136" spans="1:6" ht="20.100000000000001" customHeight="1">
      <c r="A136" s="13">
        <v>1</v>
      </c>
      <c r="B136" s="14" t="s">
        <v>123</v>
      </c>
      <c r="C136" s="15">
        <v>14</v>
      </c>
      <c r="D136" s="16" t="str">
        <f t="shared" ref="D136:D140" si="7">IF(C136&gt;=18,"A1",IF(C136&gt;=16,"A2",IF(C136&gt;=14,"B1",IF(C136&gt;=12,"B2",IF(C136&gt;=10,"C1",IF(C136&gt;=8,"C2",IF(C136&gt;=6.5,"D","E")))))))</f>
        <v>B1</v>
      </c>
      <c r="E136" s="506" t="s">
        <v>161</v>
      </c>
      <c r="F136" s="499"/>
    </row>
    <row r="137" spans="1:6" ht="20.100000000000001" customHeight="1">
      <c r="A137" s="13">
        <v>2</v>
      </c>
      <c r="B137" s="14" t="s">
        <v>124</v>
      </c>
      <c r="C137" s="15">
        <v>18.5</v>
      </c>
      <c r="D137" s="16" t="str">
        <f t="shared" si="7"/>
        <v>A1</v>
      </c>
      <c r="E137" s="500"/>
      <c r="F137" s="501"/>
    </row>
    <row r="138" spans="1:6" ht="20.100000000000001" customHeight="1">
      <c r="A138" s="13">
        <v>3</v>
      </c>
      <c r="B138" s="14" t="s">
        <v>125</v>
      </c>
      <c r="C138" s="15">
        <v>17</v>
      </c>
      <c r="D138" s="16" t="str">
        <f t="shared" si="7"/>
        <v>A2</v>
      </c>
      <c r="E138" s="500"/>
      <c r="F138" s="501"/>
    </row>
    <row r="139" spans="1:6" ht="20.100000000000001" customHeight="1">
      <c r="A139" s="13">
        <v>4</v>
      </c>
      <c r="B139" s="14" t="s">
        <v>126</v>
      </c>
      <c r="C139" s="15">
        <v>9.5</v>
      </c>
      <c r="D139" s="16" t="str">
        <f t="shared" si="7"/>
        <v>C2</v>
      </c>
      <c r="E139" s="500"/>
      <c r="F139" s="501"/>
    </row>
    <row r="140" spans="1:6" ht="20.100000000000001" customHeight="1">
      <c r="A140" s="13">
        <v>5</v>
      </c>
      <c r="B140" s="14" t="s">
        <v>127</v>
      </c>
      <c r="C140" s="15">
        <v>12</v>
      </c>
      <c r="D140" s="16" t="str">
        <f t="shared" si="7"/>
        <v>B2</v>
      </c>
      <c r="E140" s="500"/>
      <c r="F140" s="501"/>
    </row>
    <row r="141" spans="1:6" ht="20.100000000000001" customHeight="1">
      <c r="A141" s="8"/>
      <c r="B141" s="17" t="s">
        <v>128</v>
      </c>
      <c r="C141" s="15">
        <f>(C136+C137+C138+C139+C140)</f>
        <v>71</v>
      </c>
      <c r="D141" s="16" t="str">
        <f>IF(C141&gt;=91,"A1",IF(C141&gt;=81,"A2",IF(C141&gt;=71,"B1",IF(C141&gt;=61,"B2",IF(C141&gt;=51,"C1",IF(C141&gt;=41,"C2",IF(C141&gt;=33,"D","E")))))))</f>
        <v>B1</v>
      </c>
      <c r="E141" s="500"/>
      <c r="F141" s="501"/>
    </row>
    <row r="142" spans="1:6" ht="20.100000000000001" customHeight="1">
      <c r="A142" s="8"/>
      <c r="B142" s="14" t="s">
        <v>147</v>
      </c>
      <c r="C142" s="18">
        <f>(C141/100)*100</f>
        <v>71</v>
      </c>
      <c r="D142" s="14"/>
      <c r="E142" s="502"/>
      <c r="F142" s="503"/>
    </row>
    <row r="143" spans="1:6" ht="20.100000000000001" customHeight="1">
      <c r="A143" s="514" t="s">
        <v>148</v>
      </c>
      <c r="B143" s="504" t="s">
        <v>149</v>
      </c>
      <c r="C143" s="485"/>
      <c r="D143" s="504" t="s">
        <v>150</v>
      </c>
      <c r="E143" s="505"/>
      <c r="F143" s="485"/>
    </row>
    <row r="144" spans="1:6" ht="20.100000000000001" customHeight="1">
      <c r="A144" s="515"/>
      <c r="B144" s="481"/>
      <c r="C144" s="482"/>
      <c r="D144" s="481"/>
      <c r="E144" s="481"/>
      <c r="F144" s="482"/>
    </row>
    <row r="145" spans="1:6" ht="20.100000000000001" customHeight="1">
      <c r="A145" s="7"/>
      <c r="B145" s="513" t="s">
        <v>132</v>
      </c>
      <c r="C145" s="478"/>
      <c r="D145" s="478"/>
      <c r="E145" s="478"/>
      <c r="F145" s="479"/>
    </row>
    <row r="146" spans="1:6" ht="20.100000000000001" customHeight="1">
      <c r="A146" s="8"/>
      <c r="B146" s="508" t="s">
        <v>133</v>
      </c>
      <c r="C146" s="481"/>
      <c r="D146" s="481"/>
      <c r="E146" s="481"/>
      <c r="F146" s="482"/>
    </row>
    <row r="147" spans="1:6" ht="20.100000000000001" customHeight="1">
      <c r="A147" s="8"/>
      <c r="B147" s="508" t="s">
        <v>134</v>
      </c>
      <c r="C147" s="481"/>
      <c r="D147" s="481"/>
      <c r="E147" s="481"/>
      <c r="F147" s="482"/>
    </row>
    <row r="148" spans="1:6" ht="20.100000000000001" customHeight="1">
      <c r="A148" s="8"/>
      <c r="B148" s="510" t="s">
        <v>135</v>
      </c>
      <c r="C148" s="481"/>
      <c r="D148" s="481"/>
      <c r="E148" s="481"/>
      <c r="F148" s="482"/>
    </row>
    <row r="149" spans="1:6" ht="20.100000000000001" customHeight="1">
      <c r="A149" s="8"/>
      <c r="B149" s="508" t="s">
        <v>136</v>
      </c>
      <c r="C149" s="481"/>
      <c r="D149" s="481"/>
      <c r="E149" s="481"/>
      <c r="F149" s="482"/>
    </row>
    <row r="150" spans="1:6" ht="20.100000000000001" customHeight="1">
      <c r="A150" s="509" t="s">
        <v>137</v>
      </c>
      <c r="B150" s="481"/>
      <c r="C150" s="481"/>
      <c r="D150" s="481"/>
      <c r="E150" s="481"/>
      <c r="F150" s="482"/>
    </row>
    <row r="151" spans="1:6" ht="20.100000000000001" customHeight="1">
      <c r="A151" s="9" t="s">
        <v>138</v>
      </c>
      <c r="B151" s="510" t="s">
        <v>139</v>
      </c>
      <c r="C151" s="482"/>
      <c r="D151" s="10" t="s">
        <v>140</v>
      </c>
      <c r="E151" s="511">
        <v>9</v>
      </c>
      <c r="F151" s="482"/>
    </row>
    <row r="152" spans="1:6" ht="20.100000000000001" customHeight="1">
      <c r="A152" s="9" t="s">
        <v>122</v>
      </c>
      <c r="B152" s="510" t="s">
        <v>163</v>
      </c>
      <c r="C152" s="482"/>
      <c r="D152" s="11"/>
      <c r="E152" s="512"/>
      <c r="F152" s="482"/>
    </row>
    <row r="153" spans="1:6" ht="20.100000000000001" customHeight="1">
      <c r="A153" s="12" t="s">
        <v>142</v>
      </c>
      <c r="B153" s="11" t="s">
        <v>143</v>
      </c>
      <c r="C153" s="11" t="s">
        <v>144</v>
      </c>
      <c r="D153" s="11" t="s">
        <v>130</v>
      </c>
      <c r="E153" s="507" t="s">
        <v>145</v>
      </c>
      <c r="F153" s="482"/>
    </row>
    <row r="154" spans="1:6" ht="20.100000000000001" customHeight="1">
      <c r="A154" s="13">
        <v>1</v>
      </c>
      <c r="B154" s="14" t="s">
        <v>123</v>
      </c>
      <c r="C154" s="15">
        <v>16.5</v>
      </c>
      <c r="D154" s="16" t="str">
        <f t="shared" ref="D154:D158" si="8">IF(C154&gt;=18,"A1",IF(C154&gt;=16,"A2",IF(C154&gt;=14,"B1",IF(C154&gt;=12,"B2",IF(C154&gt;=10,"C1",IF(C154&gt;=8,"C2",IF(C154&gt;=6.5,"D","E")))))))</f>
        <v>A2</v>
      </c>
      <c r="E154" s="506" t="s">
        <v>156</v>
      </c>
      <c r="F154" s="499"/>
    </row>
    <row r="155" spans="1:6" ht="20.100000000000001" customHeight="1">
      <c r="A155" s="13">
        <v>2</v>
      </c>
      <c r="B155" s="14" t="s">
        <v>124</v>
      </c>
      <c r="C155" s="15">
        <v>19</v>
      </c>
      <c r="D155" s="16" t="str">
        <f t="shared" si="8"/>
        <v>A1</v>
      </c>
      <c r="E155" s="500"/>
      <c r="F155" s="501"/>
    </row>
    <row r="156" spans="1:6" ht="20.100000000000001" customHeight="1">
      <c r="A156" s="13">
        <v>3</v>
      </c>
      <c r="B156" s="14" t="s">
        <v>125</v>
      </c>
      <c r="C156" s="15">
        <v>17</v>
      </c>
      <c r="D156" s="16" t="str">
        <f t="shared" si="8"/>
        <v>A2</v>
      </c>
      <c r="E156" s="500"/>
      <c r="F156" s="501"/>
    </row>
    <row r="157" spans="1:6" ht="20.100000000000001" customHeight="1">
      <c r="A157" s="13">
        <v>4</v>
      </c>
      <c r="B157" s="14" t="s">
        <v>126</v>
      </c>
      <c r="C157" s="15">
        <v>17.5</v>
      </c>
      <c r="D157" s="16" t="str">
        <f t="shared" si="8"/>
        <v>A2</v>
      </c>
      <c r="E157" s="500"/>
      <c r="F157" s="501"/>
    </row>
    <row r="158" spans="1:6" ht="20.100000000000001" customHeight="1">
      <c r="A158" s="13">
        <v>5</v>
      </c>
      <c r="B158" s="14" t="s">
        <v>127</v>
      </c>
      <c r="C158" s="15">
        <v>17</v>
      </c>
      <c r="D158" s="16" t="str">
        <f t="shared" si="8"/>
        <v>A2</v>
      </c>
      <c r="E158" s="500"/>
      <c r="F158" s="501"/>
    </row>
    <row r="159" spans="1:6" ht="20.100000000000001" customHeight="1">
      <c r="A159" s="8"/>
      <c r="B159" s="17" t="s">
        <v>128</v>
      </c>
      <c r="C159" s="15">
        <f>(C154+C155+C156+C157+C158)</f>
        <v>87</v>
      </c>
      <c r="D159" s="16" t="str">
        <f>IF(C159&gt;=91,"A1",IF(C159&gt;=81,"A2",IF(C159&gt;=71,"B1",IF(C159&gt;=61,"B2",IF(C159&gt;=51,"C1",IF(C159&gt;=41,"C2",IF(C159&gt;=33,"D","E")))))))</f>
        <v>A2</v>
      </c>
      <c r="E159" s="500"/>
      <c r="F159" s="501"/>
    </row>
    <row r="160" spans="1:6" ht="20.100000000000001" customHeight="1">
      <c r="A160" s="8"/>
      <c r="B160" s="14" t="s">
        <v>147</v>
      </c>
      <c r="C160" s="18">
        <f>(C159/100)*100</f>
        <v>87</v>
      </c>
      <c r="D160" s="14"/>
      <c r="E160" s="502"/>
      <c r="F160" s="503"/>
    </row>
    <row r="161" spans="1:6" ht="20.100000000000001" customHeight="1">
      <c r="A161" s="514" t="s">
        <v>148</v>
      </c>
      <c r="B161" s="504" t="s">
        <v>149</v>
      </c>
      <c r="C161" s="485"/>
      <c r="D161" s="504" t="s">
        <v>150</v>
      </c>
      <c r="E161" s="505"/>
      <c r="F161" s="485"/>
    </row>
    <row r="162" spans="1:6" ht="20.100000000000001" customHeight="1">
      <c r="A162" s="515"/>
      <c r="B162" s="481"/>
      <c r="C162" s="482"/>
      <c r="D162" s="481"/>
      <c r="E162" s="481"/>
      <c r="F162" s="482"/>
    </row>
    <row r="163" spans="1:6" ht="20.100000000000001" customHeight="1">
      <c r="A163" s="7"/>
      <c r="B163" s="513" t="s">
        <v>132</v>
      </c>
      <c r="C163" s="478"/>
      <c r="D163" s="478"/>
      <c r="E163" s="478"/>
      <c r="F163" s="479"/>
    </row>
    <row r="164" spans="1:6" ht="20.100000000000001" customHeight="1">
      <c r="A164" s="8"/>
      <c r="B164" s="508" t="s">
        <v>133</v>
      </c>
      <c r="C164" s="481"/>
      <c r="D164" s="481"/>
      <c r="E164" s="481"/>
      <c r="F164" s="482"/>
    </row>
    <row r="165" spans="1:6" ht="20.100000000000001" customHeight="1">
      <c r="A165" s="8"/>
      <c r="B165" s="508" t="s">
        <v>134</v>
      </c>
      <c r="C165" s="481"/>
      <c r="D165" s="481"/>
      <c r="E165" s="481"/>
      <c r="F165" s="482"/>
    </row>
    <row r="166" spans="1:6" ht="20.100000000000001" customHeight="1">
      <c r="A166" s="8"/>
      <c r="B166" s="510" t="s">
        <v>135</v>
      </c>
      <c r="C166" s="481"/>
      <c r="D166" s="481"/>
      <c r="E166" s="481"/>
      <c r="F166" s="482"/>
    </row>
    <row r="167" spans="1:6" ht="20.100000000000001" customHeight="1">
      <c r="A167" s="8"/>
      <c r="B167" s="508" t="s">
        <v>136</v>
      </c>
      <c r="C167" s="481"/>
      <c r="D167" s="481"/>
      <c r="E167" s="481"/>
      <c r="F167" s="482"/>
    </row>
    <row r="168" spans="1:6" ht="20.100000000000001" customHeight="1">
      <c r="A168" s="509" t="s">
        <v>137</v>
      </c>
      <c r="B168" s="481"/>
      <c r="C168" s="481"/>
      <c r="D168" s="481"/>
      <c r="E168" s="481"/>
      <c r="F168" s="482"/>
    </row>
    <row r="169" spans="1:6" ht="20.100000000000001" customHeight="1">
      <c r="A169" s="9" t="s">
        <v>138</v>
      </c>
      <c r="B169" s="510" t="s">
        <v>139</v>
      </c>
      <c r="C169" s="482"/>
      <c r="D169" s="10" t="s">
        <v>140</v>
      </c>
      <c r="E169" s="511">
        <v>10</v>
      </c>
      <c r="F169" s="482"/>
    </row>
    <row r="170" spans="1:6" ht="20.100000000000001" customHeight="1">
      <c r="A170" s="9" t="s">
        <v>122</v>
      </c>
      <c r="B170" s="510" t="s">
        <v>164</v>
      </c>
      <c r="C170" s="482"/>
      <c r="D170" s="11"/>
      <c r="E170" s="512"/>
      <c r="F170" s="482"/>
    </row>
    <row r="171" spans="1:6" ht="20.100000000000001" customHeight="1">
      <c r="A171" s="12" t="s">
        <v>142</v>
      </c>
      <c r="B171" s="11" t="s">
        <v>143</v>
      </c>
      <c r="C171" s="11" t="s">
        <v>144</v>
      </c>
      <c r="D171" s="11" t="s">
        <v>130</v>
      </c>
      <c r="E171" s="507" t="s">
        <v>145</v>
      </c>
      <c r="F171" s="482"/>
    </row>
    <row r="172" spans="1:6" ht="20.100000000000001" customHeight="1">
      <c r="A172" s="13">
        <v>1</v>
      </c>
      <c r="B172" s="14" t="s">
        <v>123</v>
      </c>
      <c r="C172" s="15">
        <v>18</v>
      </c>
      <c r="D172" s="16" t="str">
        <f t="shared" ref="D172:D176" si="9">IF(C172&gt;=18,"A1",IF(C172&gt;=16,"A2",IF(C172&gt;=14,"B1",IF(C172&gt;=12,"B2",IF(C172&gt;=10,"C1",IF(C172&gt;=8,"C2",IF(C172&gt;=6.5,"D","E")))))))</f>
        <v>A1</v>
      </c>
      <c r="E172" s="506" t="s">
        <v>156</v>
      </c>
      <c r="F172" s="499"/>
    </row>
    <row r="173" spans="1:6" ht="20.100000000000001" customHeight="1">
      <c r="A173" s="13">
        <v>2</v>
      </c>
      <c r="B173" s="14" t="s">
        <v>124</v>
      </c>
      <c r="C173" s="15">
        <v>20</v>
      </c>
      <c r="D173" s="16" t="str">
        <f t="shared" si="9"/>
        <v>A1</v>
      </c>
      <c r="E173" s="500"/>
      <c r="F173" s="501"/>
    </row>
    <row r="174" spans="1:6" ht="20.100000000000001" customHeight="1">
      <c r="A174" s="13">
        <v>3</v>
      </c>
      <c r="B174" s="14" t="s">
        <v>125</v>
      </c>
      <c r="C174" s="15">
        <v>13</v>
      </c>
      <c r="D174" s="16" t="str">
        <f t="shared" si="9"/>
        <v>B2</v>
      </c>
      <c r="E174" s="500"/>
      <c r="F174" s="501"/>
    </row>
    <row r="175" spans="1:6" ht="20.100000000000001" customHeight="1">
      <c r="A175" s="13">
        <v>4</v>
      </c>
      <c r="B175" s="14" t="s">
        <v>126</v>
      </c>
      <c r="C175" s="15">
        <v>16</v>
      </c>
      <c r="D175" s="16" t="str">
        <f t="shared" si="9"/>
        <v>A2</v>
      </c>
      <c r="E175" s="500"/>
      <c r="F175" s="501"/>
    </row>
    <row r="176" spans="1:6" ht="20.100000000000001" customHeight="1">
      <c r="A176" s="13">
        <v>5</v>
      </c>
      <c r="B176" s="14" t="s">
        <v>127</v>
      </c>
      <c r="C176" s="15">
        <v>16</v>
      </c>
      <c r="D176" s="16" t="str">
        <f t="shared" si="9"/>
        <v>A2</v>
      </c>
      <c r="E176" s="500"/>
      <c r="F176" s="501"/>
    </row>
    <row r="177" spans="1:6" ht="20.100000000000001" customHeight="1">
      <c r="A177" s="8"/>
      <c r="B177" s="17" t="s">
        <v>128</v>
      </c>
      <c r="C177" s="15">
        <f>(C172+C173+C174+C175+C176)</f>
        <v>83</v>
      </c>
      <c r="D177" s="16" t="str">
        <f>IF(C177&gt;=91,"A1",IF(C177&gt;=81,"A2",IF(C177&gt;=71,"B1",IF(C177&gt;=61,"B2",IF(C177&gt;=51,"C1",IF(C177&gt;=41,"C2",IF(C177&gt;=33,"D","E")))))))</f>
        <v>A2</v>
      </c>
      <c r="E177" s="500"/>
      <c r="F177" s="501"/>
    </row>
    <row r="178" spans="1:6" ht="20.100000000000001" customHeight="1">
      <c r="A178" s="8"/>
      <c r="B178" s="14" t="s">
        <v>147</v>
      </c>
      <c r="C178" s="18">
        <f>(C177/100)*100</f>
        <v>83</v>
      </c>
      <c r="D178" s="14"/>
      <c r="E178" s="502"/>
      <c r="F178" s="503"/>
    </row>
    <row r="179" spans="1:6" ht="20.100000000000001" customHeight="1">
      <c r="A179" s="514" t="s">
        <v>148</v>
      </c>
      <c r="B179" s="504" t="s">
        <v>149</v>
      </c>
      <c r="C179" s="485"/>
      <c r="D179" s="504" t="s">
        <v>150</v>
      </c>
      <c r="E179" s="505"/>
      <c r="F179" s="485"/>
    </row>
    <row r="180" spans="1:6" ht="20.100000000000001" customHeight="1">
      <c r="A180" s="515"/>
      <c r="B180" s="481"/>
      <c r="C180" s="482"/>
      <c r="D180" s="481"/>
      <c r="E180" s="481"/>
      <c r="F180" s="482"/>
    </row>
    <row r="181" spans="1:6" ht="20.100000000000001" customHeight="1">
      <c r="A181" s="7"/>
      <c r="B181" s="513" t="s">
        <v>132</v>
      </c>
      <c r="C181" s="478"/>
      <c r="D181" s="478"/>
      <c r="E181" s="478"/>
      <c r="F181" s="479"/>
    </row>
    <row r="182" spans="1:6" ht="20.100000000000001" customHeight="1">
      <c r="A182" s="8"/>
      <c r="B182" s="508" t="s">
        <v>133</v>
      </c>
      <c r="C182" s="481"/>
      <c r="D182" s="481"/>
      <c r="E182" s="481"/>
      <c r="F182" s="482"/>
    </row>
    <row r="183" spans="1:6" ht="20.100000000000001" customHeight="1">
      <c r="A183" s="8"/>
      <c r="B183" s="508" t="s">
        <v>134</v>
      </c>
      <c r="C183" s="481"/>
      <c r="D183" s="481"/>
      <c r="E183" s="481"/>
      <c r="F183" s="482"/>
    </row>
    <row r="184" spans="1:6" ht="20.100000000000001" customHeight="1">
      <c r="A184" s="8"/>
      <c r="B184" s="510" t="s">
        <v>135</v>
      </c>
      <c r="C184" s="481"/>
      <c r="D184" s="481"/>
      <c r="E184" s="481"/>
      <c r="F184" s="482"/>
    </row>
    <row r="185" spans="1:6" ht="20.100000000000001" customHeight="1">
      <c r="A185" s="8"/>
      <c r="B185" s="508" t="s">
        <v>136</v>
      </c>
      <c r="C185" s="481"/>
      <c r="D185" s="481"/>
      <c r="E185" s="481"/>
      <c r="F185" s="482"/>
    </row>
    <row r="186" spans="1:6" ht="20.100000000000001" customHeight="1">
      <c r="A186" s="509" t="s">
        <v>137</v>
      </c>
      <c r="B186" s="481"/>
      <c r="C186" s="481"/>
      <c r="D186" s="481"/>
      <c r="E186" s="481"/>
      <c r="F186" s="482"/>
    </row>
    <row r="187" spans="1:6" ht="20.100000000000001" customHeight="1">
      <c r="A187" s="9" t="s">
        <v>138</v>
      </c>
      <c r="B187" s="510" t="s">
        <v>139</v>
      </c>
      <c r="C187" s="482"/>
      <c r="D187" s="10" t="s">
        <v>140</v>
      </c>
      <c r="E187" s="511">
        <v>11</v>
      </c>
      <c r="F187" s="482"/>
    </row>
    <row r="188" spans="1:6" ht="20.100000000000001" customHeight="1">
      <c r="A188" s="9" t="s">
        <v>122</v>
      </c>
      <c r="B188" s="510" t="s">
        <v>165</v>
      </c>
      <c r="C188" s="482"/>
      <c r="D188" s="11"/>
      <c r="E188" s="512"/>
      <c r="F188" s="482"/>
    </row>
    <row r="189" spans="1:6" ht="20.100000000000001" customHeight="1">
      <c r="A189" s="12" t="s">
        <v>142</v>
      </c>
      <c r="B189" s="11" t="s">
        <v>143</v>
      </c>
      <c r="C189" s="11" t="s">
        <v>144</v>
      </c>
      <c r="D189" s="11" t="s">
        <v>130</v>
      </c>
      <c r="E189" s="507" t="s">
        <v>145</v>
      </c>
      <c r="F189" s="482"/>
    </row>
    <row r="190" spans="1:6" ht="20.100000000000001" customHeight="1">
      <c r="A190" s="13">
        <v>1</v>
      </c>
      <c r="B190" s="14" t="s">
        <v>123</v>
      </c>
      <c r="C190" s="15">
        <v>18.5</v>
      </c>
      <c r="D190" s="16" t="str">
        <f t="shared" ref="D190:D194" si="10">IF(C190&gt;=18,"A1",IF(C190&gt;=16,"A2",IF(C190&gt;=14,"B1",IF(C190&gt;=12,"B2",IF(C190&gt;=10,"C1",IF(C190&gt;=8,"C2",IF(C190&gt;=6.5,"D","E")))))))</f>
        <v>A1</v>
      </c>
      <c r="E190" s="506" t="s">
        <v>166</v>
      </c>
      <c r="F190" s="499"/>
    </row>
    <row r="191" spans="1:6" ht="20.100000000000001" customHeight="1">
      <c r="A191" s="13">
        <v>2</v>
      </c>
      <c r="B191" s="14" t="s">
        <v>124</v>
      </c>
      <c r="C191" s="15">
        <v>20</v>
      </c>
      <c r="D191" s="16" t="str">
        <f t="shared" si="10"/>
        <v>A1</v>
      </c>
      <c r="E191" s="500"/>
      <c r="F191" s="501"/>
    </row>
    <row r="192" spans="1:6" ht="20.100000000000001" customHeight="1">
      <c r="A192" s="13">
        <v>3</v>
      </c>
      <c r="B192" s="14" t="s">
        <v>125</v>
      </c>
      <c r="C192" s="15">
        <v>18</v>
      </c>
      <c r="D192" s="16" t="str">
        <f t="shared" si="10"/>
        <v>A1</v>
      </c>
      <c r="E192" s="500"/>
      <c r="F192" s="501"/>
    </row>
    <row r="193" spans="1:6" ht="20.100000000000001" customHeight="1">
      <c r="A193" s="13">
        <v>4</v>
      </c>
      <c r="B193" s="14" t="s">
        <v>126</v>
      </c>
      <c r="C193" s="15">
        <v>19.5</v>
      </c>
      <c r="D193" s="16" t="str">
        <f t="shared" si="10"/>
        <v>A1</v>
      </c>
      <c r="E193" s="500"/>
      <c r="F193" s="501"/>
    </row>
    <row r="194" spans="1:6" ht="20.100000000000001" customHeight="1">
      <c r="A194" s="13">
        <v>5</v>
      </c>
      <c r="B194" s="14" t="s">
        <v>127</v>
      </c>
      <c r="C194" s="15">
        <v>19.5</v>
      </c>
      <c r="D194" s="16" t="str">
        <f t="shared" si="10"/>
        <v>A1</v>
      </c>
      <c r="E194" s="500"/>
      <c r="F194" s="501"/>
    </row>
    <row r="195" spans="1:6" ht="20.100000000000001" customHeight="1">
      <c r="A195" s="8"/>
      <c r="B195" s="17" t="s">
        <v>128</v>
      </c>
      <c r="C195" s="15">
        <f>(C190+C191+C192+C193+C194)</f>
        <v>95.5</v>
      </c>
      <c r="D195" s="16" t="str">
        <f>IF(C195&gt;=91,"A1",IF(C195&gt;=81,"A2",IF(C195&gt;=71,"B1",IF(C195&gt;=61,"B2",IF(C195&gt;=51,"C1",IF(C195&gt;=41,"C2",IF(C195&gt;=33,"D","E")))))))</f>
        <v>A1</v>
      </c>
      <c r="E195" s="500"/>
      <c r="F195" s="501"/>
    </row>
    <row r="196" spans="1:6" ht="20.100000000000001" customHeight="1">
      <c r="A196" s="8"/>
      <c r="B196" s="14" t="s">
        <v>147</v>
      </c>
      <c r="C196" s="19">
        <f>(C195/100)*100</f>
        <v>95.5</v>
      </c>
      <c r="D196" s="14"/>
      <c r="E196" s="502"/>
      <c r="F196" s="503"/>
    </row>
    <row r="197" spans="1:6" ht="20.100000000000001" customHeight="1">
      <c r="A197" s="514" t="s">
        <v>148</v>
      </c>
      <c r="B197" s="504" t="s">
        <v>149</v>
      </c>
      <c r="C197" s="485"/>
      <c r="D197" s="504" t="s">
        <v>150</v>
      </c>
      <c r="E197" s="505"/>
      <c r="F197" s="485"/>
    </row>
    <row r="198" spans="1:6" ht="20.100000000000001" customHeight="1">
      <c r="A198" s="515"/>
      <c r="B198" s="481"/>
      <c r="C198" s="482"/>
      <c r="D198" s="481"/>
      <c r="E198" s="481"/>
      <c r="F198" s="482"/>
    </row>
    <row r="199" spans="1:6" ht="20.100000000000001" customHeight="1">
      <c r="A199" s="7"/>
      <c r="B199" s="513" t="s">
        <v>132</v>
      </c>
      <c r="C199" s="478"/>
      <c r="D199" s="478"/>
      <c r="E199" s="478"/>
      <c r="F199" s="479"/>
    </row>
    <row r="200" spans="1:6" ht="20.100000000000001" customHeight="1">
      <c r="A200" s="8"/>
      <c r="B200" s="508" t="s">
        <v>133</v>
      </c>
      <c r="C200" s="481"/>
      <c r="D200" s="481"/>
      <c r="E200" s="481"/>
      <c r="F200" s="482"/>
    </row>
    <row r="201" spans="1:6" ht="20.100000000000001" customHeight="1">
      <c r="A201" s="8"/>
      <c r="B201" s="508" t="s">
        <v>134</v>
      </c>
      <c r="C201" s="481"/>
      <c r="D201" s="481"/>
      <c r="E201" s="481"/>
      <c r="F201" s="482"/>
    </row>
    <row r="202" spans="1:6" ht="20.100000000000001" customHeight="1">
      <c r="A202" s="8"/>
      <c r="B202" s="510" t="s">
        <v>135</v>
      </c>
      <c r="C202" s="481"/>
      <c r="D202" s="481"/>
      <c r="E202" s="481"/>
      <c r="F202" s="482"/>
    </row>
    <row r="203" spans="1:6" ht="20.100000000000001" customHeight="1">
      <c r="A203" s="8"/>
      <c r="B203" s="508" t="s">
        <v>136</v>
      </c>
      <c r="C203" s="481"/>
      <c r="D203" s="481"/>
      <c r="E203" s="481"/>
      <c r="F203" s="482"/>
    </row>
    <row r="204" spans="1:6" ht="20.100000000000001" customHeight="1">
      <c r="A204" s="509" t="s">
        <v>137</v>
      </c>
      <c r="B204" s="481"/>
      <c r="C204" s="481"/>
      <c r="D204" s="481"/>
      <c r="E204" s="481"/>
      <c r="F204" s="482"/>
    </row>
    <row r="205" spans="1:6" ht="20.100000000000001" customHeight="1">
      <c r="A205" s="9" t="s">
        <v>138</v>
      </c>
      <c r="B205" s="510" t="s">
        <v>139</v>
      </c>
      <c r="C205" s="482"/>
      <c r="D205" s="10" t="s">
        <v>140</v>
      </c>
      <c r="E205" s="511">
        <v>12</v>
      </c>
      <c r="F205" s="482"/>
    </row>
    <row r="206" spans="1:6" ht="20.100000000000001" customHeight="1">
      <c r="A206" s="9" t="s">
        <v>122</v>
      </c>
      <c r="B206" s="510" t="s">
        <v>167</v>
      </c>
      <c r="C206" s="482"/>
      <c r="D206" s="11"/>
      <c r="E206" s="512"/>
      <c r="F206" s="482"/>
    </row>
    <row r="207" spans="1:6" ht="20.100000000000001" customHeight="1">
      <c r="A207" s="12" t="s">
        <v>142</v>
      </c>
      <c r="B207" s="11" t="s">
        <v>143</v>
      </c>
      <c r="C207" s="11" t="s">
        <v>144</v>
      </c>
      <c r="D207" s="11" t="s">
        <v>130</v>
      </c>
      <c r="E207" s="507" t="s">
        <v>145</v>
      </c>
      <c r="F207" s="482"/>
    </row>
    <row r="208" spans="1:6" ht="20.100000000000001" customHeight="1">
      <c r="A208" s="13">
        <v>1</v>
      </c>
      <c r="B208" s="14" t="s">
        <v>123</v>
      </c>
      <c r="C208" s="15">
        <v>18</v>
      </c>
      <c r="D208" s="16" t="str">
        <f t="shared" ref="D208:D212" si="11">IF(C208&gt;=18,"A1",IF(C208&gt;=16,"A2",IF(C208&gt;=14,"B1",IF(C208&gt;=12,"B2",IF(C208&gt;=10,"C1",IF(C208&gt;=8,"C2",IF(C208&gt;=6.5,"D","E")))))))</f>
        <v>A1</v>
      </c>
      <c r="E208" s="506" t="s">
        <v>156</v>
      </c>
      <c r="F208" s="499"/>
    </row>
    <row r="209" spans="1:6" ht="20.100000000000001" customHeight="1">
      <c r="A209" s="13">
        <v>2</v>
      </c>
      <c r="B209" s="14" t="s">
        <v>124</v>
      </c>
      <c r="C209" s="15">
        <v>17</v>
      </c>
      <c r="D209" s="16" t="str">
        <f t="shared" si="11"/>
        <v>A2</v>
      </c>
      <c r="E209" s="500"/>
      <c r="F209" s="501"/>
    </row>
    <row r="210" spans="1:6" ht="20.100000000000001" customHeight="1">
      <c r="A210" s="13">
        <v>3</v>
      </c>
      <c r="B210" s="14" t="s">
        <v>125</v>
      </c>
      <c r="C210" s="15">
        <v>15.5</v>
      </c>
      <c r="D210" s="16" t="str">
        <f t="shared" si="11"/>
        <v>B1</v>
      </c>
      <c r="E210" s="500"/>
      <c r="F210" s="501"/>
    </row>
    <row r="211" spans="1:6" ht="20.100000000000001" customHeight="1">
      <c r="A211" s="13">
        <v>4</v>
      </c>
      <c r="B211" s="14" t="s">
        <v>126</v>
      </c>
      <c r="C211" s="15">
        <v>19</v>
      </c>
      <c r="D211" s="16" t="str">
        <f t="shared" si="11"/>
        <v>A1</v>
      </c>
      <c r="E211" s="500"/>
      <c r="F211" s="501"/>
    </row>
    <row r="212" spans="1:6" ht="20.100000000000001" customHeight="1">
      <c r="A212" s="13">
        <v>5</v>
      </c>
      <c r="B212" s="14" t="s">
        <v>127</v>
      </c>
      <c r="C212" s="15">
        <v>18.5</v>
      </c>
      <c r="D212" s="16" t="str">
        <f t="shared" si="11"/>
        <v>A1</v>
      </c>
      <c r="E212" s="500"/>
      <c r="F212" s="501"/>
    </row>
    <row r="213" spans="1:6" ht="20.100000000000001" customHeight="1">
      <c r="A213" s="8"/>
      <c r="B213" s="17" t="s">
        <v>128</v>
      </c>
      <c r="C213" s="15">
        <f>(C208+C209+C210+C211+C212)</f>
        <v>88</v>
      </c>
      <c r="D213" s="16" t="str">
        <f>IF(C213&gt;=91,"A1",IF(C213&gt;=81,"A2",IF(C213&gt;=71,"B1",IF(C213&gt;=61,"B2",IF(C213&gt;=51,"C1",IF(C213&gt;=41,"C2",IF(C213&gt;=33,"D","E")))))))</f>
        <v>A2</v>
      </c>
      <c r="E213" s="500"/>
      <c r="F213" s="501"/>
    </row>
    <row r="214" spans="1:6" ht="20.100000000000001" customHeight="1">
      <c r="A214" s="8"/>
      <c r="B214" s="14" t="s">
        <v>147</v>
      </c>
      <c r="C214" s="19">
        <f>(C213/100)*100</f>
        <v>88</v>
      </c>
      <c r="D214" s="14"/>
      <c r="E214" s="502"/>
      <c r="F214" s="503"/>
    </row>
    <row r="215" spans="1:6" ht="20.100000000000001" customHeight="1">
      <c r="A215" s="514" t="s">
        <v>148</v>
      </c>
      <c r="B215" s="504" t="s">
        <v>149</v>
      </c>
      <c r="C215" s="485"/>
      <c r="D215" s="504" t="s">
        <v>150</v>
      </c>
      <c r="E215" s="505"/>
      <c r="F215" s="485"/>
    </row>
    <row r="216" spans="1:6" ht="20.100000000000001" customHeight="1">
      <c r="A216" s="515"/>
      <c r="B216" s="481"/>
      <c r="C216" s="482"/>
      <c r="D216" s="481"/>
      <c r="E216" s="481"/>
      <c r="F216" s="482"/>
    </row>
    <row r="217" spans="1:6" ht="20.100000000000001" customHeight="1">
      <c r="A217" s="7"/>
      <c r="B217" s="513" t="s">
        <v>132</v>
      </c>
      <c r="C217" s="478"/>
      <c r="D217" s="478"/>
      <c r="E217" s="478"/>
      <c r="F217" s="479"/>
    </row>
    <row r="218" spans="1:6" ht="20.100000000000001" customHeight="1">
      <c r="A218" s="8"/>
      <c r="B218" s="508" t="s">
        <v>133</v>
      </c>
      <c r="C218" s="481"/>
      <c r="D218" s="481"/>
      <c r="E218" s="481"/>
      <c r="F218" s="482"/>
    </row>
    <row r="219" spans="1:6" ht="20.100000000000001" customHeight="1">
      <c r="A219" s="8"/>
      <c r="B219" s="508" t="s">
        <v>134</v>
      </c>
      <c r="C219" s="481"/>
      <c r="D219" s="481"/>
      <c r="E219" s="481"/>
      <c r="F219" s="482"/>
    </row>
    <row r="220" spans="1:6" ht="20.100000000000001" customHeight="1">
      <c r="A220" s="8"/>
      <c r="B220" s="510" t="s">
        <v>135</v>
      </c>
      <c r="C220" s="481"/>
      <c r="D220" s="481"/>
      <c r="E220" s="481"/>
      <c r="F220" s="482"/>
    </row>
    <row r="221" spans="1:6" ht="20.100000000000001" customHeight="1">
      <c r="A221" s="8"/>
      <c r="B221" s="508" t="s">
        <v>136</v>
      </c>
      <c r="C221" s="481"/>
      <c r="D221" s="481"/>
      <c r="E221" s="481"/>
      <c r="F221" s="482"/>
    </row>
    <row r="222" spans="1:6" ht="20.100000000000001" customHeight="1">
      <c r="A222" s="509" t="s">
        <v>137</v>
      </c>
      <c r="B222" s="481"/>
      <c r="C222" s="481"/>
      <c r="D222" s="481"/>
      <c r="E222" s="481"/>
      <c r="F222" s="482"/>
    </row>
    <row r="223" spans="1:6" ht="20.100000000000001" customHeight="1">
      <c r="A223" s="9" t="s">
        <v>138</v>
      </c>
      <c r="B223" s="510" t="s">
        <v>139</v>
      </c>
      <c r="C223" s="482"/>
      <c r="D223" s="10" t="s">
        <v>140</v>
      </c>
      <c r="E223" s="511">
        <v>13</v>
      </c>
      <c r="F223" s="482"/>
    </row>
    <row r="224" spans="1:6" ht="20.100000000000001" customHeight="1">
      <c r="A224" s="9" t="s">
        <v>122</v>
      </c>
      <c r="B224" s="510" t="s">
        <v>168</v>
      </c>
      <c r="C224" s="482"/>
      <c r="D224" s="11"/>
      <c r="E224" s="512"/>
      <c r="F224" s="482"/>
    </row>
    <row r="225" spans="1:6" ht="20.100000000000001" customHeight="1">
      <c r="A225" s="12" t="s">
        <v>142</v>
      </c>
      <c r="B225" s="11" t="s">
        <v>143</v>
      </c>
      <c r="C225" s="11" t="s">
        <v>144</v>
      </c>
      <c r="D225" s="11" t="s">
        <v>130</v>
      </c>
      <c r="E225" s="507" t="s">
        <v>145</v>
      </c>
      <c r="F225" s="482"/>
    </row>
    <row r="226" spans="1:6" ht="20.100000000000001" customHeight="1">
      <c r="A226" s="13">
        <v>1</v>
      </c>
      <c r="B226" s="14" t="s">
        <v>123</v>
      </c>
      <c r="C226" s="15">
        <v>19</v>
      </c>
      <c r="D226" s="16" t="str">
        <f t="shared" ref="D226:D230" si="12">IF(C226&gt;=18,"A1",IF(C226&gt;=16,"A2",IF(C226&gt;=14,"B1",IF(C226&gt;=12,"B2",IF(C226&gt;=10,"C1",IF(C226&gt;=8,"C2",IF(C226&gt;=6.5,"D","E")))))))</f>
        <v>A1</v>
      </c>
      <c r="E226" s="506" t="s">
        <v>166</v>
      </c>
      <c r="F226" s="499"/>
    </row>
    <row r="227" spans="1:6" ht="20.100000000000001" customHeight="1">
      <c r="A227" s="13">
        <v>2</v>
      </c>
      <c r="B227" s="14" t="s">
        <v>124</v>
      </c>
      <c r="C227" s="15">
        <v>20</v>
      </c>
      <c r="D227" s="16" t="str">
        <f t="shared" si="12"/>
        <v>A1</v>
      </c>
      <c r="E227" s="500"/>
      <c r="F227" s="501"/>
    </row>
    <row r="228" spans="1:6" ht="20.100000000000001" customHeight="1">
      <c r="A228" s="13">
        <v>3</v>
      </c>
      <c r="B228" s="14" t="s">
        <v>125</v>
      </c>
      <c r="C228" s="15">
        <v>17</v>
      </c>
      <c r="D228" s="16" t="str">
        <f t="shared" si="12"/>
        <v>A2</v>
      </c>
      <c r="E228" s="500"/>
      <c r="F228" s="501"/>
    </row>
    <row r="229" spans="1:6" ht="20.100000000000001" customHeight="1">
      <c r="A229" s="13">
        <v>4</v>
      </c>
      <c r="B229" s="14" t="s">
        <v>126</v>
      </c>
      <c r="C229" s="15">
        <v>19.5</v>
      </c>
      <c r="D229" s="16" t="str">
        <f t="shared" si="12"/>
        <v>A1</v>
      </c>
      <c r="E229" s="500"/>
      <c r="F229" s="501"/>
    </row>
    <row r="230" spans="1:6" ht="20.100000000000001" customHeight="1">
      <c r="A230" s="13">
        <v>5</v>
      </c>
      <c r="B230" s="14" t="s">
        <v>127</v>
      </c>
      <c r="C230" s="15">
        <v>18</v>
      </c>
      <c r="D230" s="16" t="str">
        <f t="shared" si="12"/>
        <v>A1</v>
      </c>
      <c r="E230" s="500"/>
      <c r="F230" s="501"/>
    </row>
    <row r="231" spans="1:6" ht="20.100000000000001" customHeight="1">
      <c r="A231" s="8"/>
      <c r="B231" s="17" t="s">
        <v>128</v>
      </c>
      <c r="C231" s="15">
        <f>(C226+C227+C228+C229+C230)</f>
        <v>93.5</v>
      </c>
      <c r="D231" s="16" t="str">
        <f>IF(C231&gt;=91,"A1",IF(C231&gt;=81,"A2",IF(C231&gt;=71,"B1",IF(C231&gt;=61,"B2",IF(C231&gt;=51,"C1",IF(C231&gt;=41,"C2",IF(C231&gt;=33,"D","E")))))))</f>
        <v>A1</v>
      </c>
      <c r="E231" s="500"/>
      <c r="F231" s="501"/>
    </row>
    <row r="232" spans="1:6" ht="20.100000000000001" customHeight="1">
      <c r="A232" s="8"/>
      <c r="B232" s="14" t="s">
        <v>147</v>
      </c>
      <c r="C232" s="18">
        <f>(C231/100)*100</f>
        <v>93.5</v>
      </c>
      <c r="D232" s="14"/>
      <c r="E232" s="502"/>
      <c r="F232" s="503"/>
    </row>
    <row r="233" spans="1:6" ht="20.100000000000001" customHeight="1">
      <c r="A233" s="514" t="s">
        <v>148</v>
      </c>
      <c r="B233" s="504" t="s">
        <v>149</v>
      </c>
      <c r="C233" s="485"/>
      <c r="D233" s="504" t="s">
        <v>150</v>
      </c>
      <c r="E233" s="505"/>
      <c r="F233" s="485"/>
    </row>
    <row r="234" spans="1:6" ht="20.100000000000001" customHeight="1">
      <c r="A234" s="515"/>
      <c r="B234" s="481"/>
      <c r="C234" s="482"/>
      <c r="D234" s="481"/>
      <c r="E234" s="481"/>
      <c r="F234" s="482"/>
    </row>
    <row r="235" spans="1:6" ht="20.100000000000001" customHeight="1">
      <c r="A235" s="7"/>
      <c r="B235" s="513" t="s">
        <v>132</v>
      </c>
      <c r="C235" s="478"/>
      <c r="D235" s="478"/>
      <c r="E235" s="478"/>
      <c r="F235" s="479"/>
    </row>
    <row r="236" spans="1:6" ht="20.100000000000001" customHeight="1">
      <c r="A236" s="8"/>
      <c r="B236" s="508" t="s">
        <v>133</v>
      </c>
      <c r="C236" s="481"/>
      <c r="D236" s="481"/>
      <c r="E236" s="481"/>
      <c r="F236" s="482"/>
    </row>
    <row r="237" spans="1:6" ht="20.100000000000001" customHeight="1">
      <c r="A237" s="8"/>
      <c r="B237" s="508" t="s">
        <v>134</v>
      </c>
      <c r="C237" s="481"/>
      <c r="D237" s="481"/>
      <c r="E237" s="481"/>
      <c r="F237" s="482"/>
    </row>
    <row r="238" spans="1:6" ht="20.100000000000001" customHeight="1">
      <c r="A238" s="8"/>
      <c r="B238" s="510" t="s">
        <v>135</v>
      </c>
      <c r="C238" s="481"/>
      <c r="D238" s="481"/>
      <c r="E238" s="481"/>
      <c r="F238" s="482"/>
    </row>
    <row r="239" spans="1:6" ht="20.100000000000001" customHeight="1">
      <c r="A239" s="8"/>
      <c r="B239" s="508" t="s">
        <v>136</v>
      </c>
      <c r="C239" s="481"/>
      <c r="D239" s="481"/>
      <c r="E239" s="481"/>
      <c r="F239" s="482"/>
    </row>
    <row r="240" spans="1:6" ht="20.100000000000001" customHeight="1">
      <c r="A240" s="509" t="s">
        <v>137</v>
      </c>
      <c r="B240" s="481"/>
      <c r="C240" s="481"/>
      <c r="D240" s="481"/>
      <c r="E240" s="481"/>
      <c r="F240" s="482"/>
    </row>
    <row r="241" spans="1:6" ht="20.100000000000001" customHeight="1">
      <c r="A241" s="9" t="s">
        <v>138</v>
      </c>
      <c r="B241" s="510" t="s">
        <v>139</v>
      </c>
      <c r="C241" s="482"/>
      <c r="D241" s="10" t="s">
        <v>140</v>
      </c>
      <c r="E241" s="511">
        <v>14</v>
      </c>
      <c r="F241" s="482"/>
    </row>
    <row r="242" spans="1:6" ht="20.100000000000001" customHeight="1">
      <c r="A242" s="9" t="s">
        <v>122</v>
      </c>
      <c r="B242" s="510" t="s">
        <v>169</v>
      </c>
      <c r="C242" s="482"/>
      <c r="D242" s="11"/>
      <c r="E242" s="512"/>
      <c r="F242" s="482"/>
    </row>
    <row r="243" spans="1:6" ht="20.100000000000001" customHeight="1">
      <c r="A243" s="12" t="s">
        <v>142</v>
      </c>
      <c r="B243" s="11" t="s">
        <v>143</v>
      </c>
      <c r="C243" s="11" t="s">
        <v>144</v>
      </c>
      <c r="D243" s="11" t="s">
        <v>130</v>
      </c>
      <c r="E243" s="507" t="s">
        <v>145</v>
      </c>
      <c r="F243" s="482"/>
    </row>
    <row r="244" spans="1:6" ht="20.100000000000001" customHeight="1">
      <c r="A244" s="13">
        <v>1</v>
      </c>
      <c r="B244" s="14" t="s">
        <v>123</v>
      </c>
      <c r="C244" s="15">
        <v>17.5</v>
      </c>
      <c r="D244" s="16" t="str">
        <f t="shared" ref="D244:D248" si="13">IF(C244&gt;=18,"A1",IF(C244&gt;=16,"A2",IF(C244&gt;=14,"B1",IF(C244&gt;=12,"B2",IF(C244&gt;=10,"C1",IF(C244&gt;=8,"C2",IF(C244&gt;=6.5,"D","E")))))))</f>
        <v>A2</v>
      </c>
      <c r="E244" s="506" t="s">
        <v>156</v>
      </c>
      <c r="F244" s="499"/>
    </row>
    <row r="245" spans="1:6" ht="20.100000000000001" customHeight="1">
      <c r="A245" s="13">
        <v>2</v>
      </c>
      <c r="B245" s="14" t="s">
        <v>124</v>
      </c>
      <c r="C245" s="15">
        <v>18.5</v>
      </c>
      <c r="D245" s="16" t="str">
        <f t="shared" si="13"/>
        <v>A1</v>
      </c>
      <c r="E245" s="500"/>
      <c r="F245" s="501"/>
    </row>
    <row r="246" spans="1:6" ht="20.100000000000001" customHeight="1">
      <c r="A246" s="13">
        <v>3</v>
      </c>
      <c r="B246" s="14" t="s">
        <v>125</v>
      </c>
      <c r="C246" s="15">
        <v>14.5</v>
      </c>
      <c r="D246" s="16" t="str">
        <f t="shared" si="13"/>
        <v>B1</v>
      </c>
      <c r="E246" s="500"/>
      <c r="F246" s="501"/>
    </row>
    <row r="247" spans="1:6" ht="20.100000000000001" customHeight="1">
      <c r="A247" s="13">
        <v>4</v>
      </c>
      <c r="B247" s="14" t="s">
        <v>126</v>
      </c>
      <c r="C247" s="15">
        <v>18.5</v>
      </c>
      <c r="D247" s="16" t="str">
        <f t="shared" si="13"/>
        <v>A1</v>
      </c>
      <c r="E247" s="500"/>
      <c r="F247" s="501"/>
    </row>
    <row r="248" spans="1:6" ht="20.100000000000001" customHeight="1">
      <c r="A248" s="13">
        <v>5</v>
      </c>
      <c r="B248" s="14" t="s">
        <v>127</v>
      </c>
      <c r="C248" s="15">
        <v>17</v>
      </c>
      <c r="D248" s="16" t="str">
        <f t="shared" si="13"/>
        <v>A2</v>
      </c>
      <c r="E248" s="500"/>
      <c r="F248" s="501"/>
    </row>
    <row r="249" spans="1:6" ht="20.100000000000001" customHeight="1">
      <c r="A249" s="8"/>
      <c r="B249" s="17" t="s">
        <v>128</v>
      </c>
      <c r="C249" s="15">
        <f>(C244+C245+C246+C247+C248)</f>
        <v>86</v>
      </c>
      <c r="D249" s="16" t="str">
        <f>IF(C249&gt;=91,"A1",IF(C249&gt;=81,"A2",IF(C249&gt;=71,"B1",IF(C249&gt;=61,"B2",IF(C249&gt;=51,"C1",IF(C249&gt;=41,"C2",IF(C249&gt;=33,"D","E")))))))</f>
        <v>A2</v>
      </c>
      <c r="E249" s="500"/>
      <c r="F249" s="501"/>
    </row>
    <row r="250" spans="1:6" ht="20.100000000000001" customHeight="1">
      <c r="A250" s="8"/>
      <c r="B250" s="14" t="s">
        <v>147</v>
      </c>
      <c r="C250" s="18">
        <f>(C249/100)*100</f>
        <v>86</v>
      </c>
      <c r="D250" s="14"/>
      <c r="E250" s="502"/>
      <c r="F250" s="503"/>
    </row>
    <row r="251" spans="1:6" ht="20.100000000000001" customHeight="1">
      <c r="A251" s="514" t="s">
        <v>148</v>
      </c>
      <c r="B251" s="504" t="s">
        <v>149</v>
      </c>
      <c r="C251" s="485"/>
      <c r="D251" s="504" t="s">
        <v>150</v>
      </c>
      <c r="E251" s="505"/>
      <c r="F251" s="485"/>
    </row>
    <row r="252" spans="1:6" ht="20.100000000000001" customHeight="1">
      <c r="A252" s="515"/>
      <c r="B252" s="481"/>
      <c r="C252" s="482"/>
      <c r="D252" s="481"/>
      <c r="E252" s="481"/>
      <c r="F252" s="482"/>
    </row>
    <row r="253" spans="1:6" ht="20.100000000000001" customHeight="1">
      <c r="A253" s="7"/>
      <c r="B253" s="513" t="s">
        <v>132</v>
      </c>
      <c r="C253" s="478"/>
      <c r="D253" s="478"/>
      <c r="E253" s="478"/>
      <c r="F253" s="479"/>
    </row>
    <row r="254" spans="1:6" ht="20.100000000000001" customHeight="1">
      <c r="A254" s="8"/>
      <c r="B254" s="508" t="s">
        <v>133</v>
      </c>
      <c r="C254" s="481"/>
      <c r="D254" s="481"/>
      <c r="E254" s="481"/>
      <c r="F254" s="482"/>
    </row>
    <row r="255" spans="1:6" ht="20.100000000000001" customHeight="1">
      <c r="A255" s="8"/>
      <c r="B255" s="508" t="s">
        <v>134</v>
      </c>
      <c r="C255" s="481"/>
      <c r="D255" s="481"/>
      <c r="E255" s="481"/>
      <c r="F255" s="482"/>
    </row>
    <row r="256" spans="1:6" ht="20.100000000000001" customHeight="1">
      <c r="A256" s="8"/>
      <c r="B256" s="510" t="s">
        <v>135</v>
      </c>
      <c r="C256" s="481"/>
      <c r="D256" s="481"/>
      <c r="E256" s="481"/>
      <c r="F256" s="482"/>
    </row>
    <row r="257" spans="1:6" ht="20.100000000000001" customHeight="1">
      <c r="A257" s="8"/>
      <c r="B257" s="508" t="s">
        <v>136</v>
      </c>
      <c r="C257" s="481"/>
      <c r="D257" s="481"/>
      <c r="E257" s="481"/>
      <c r="F257" s="482"/>
    </row>
    <row r="258" spans="1:6" ht="20.100000000000001" customHeight="1">
      <c r="A258" s="509" t="s">
        <v>137</v>
      </c>
      <c r="B258" s="481"/>
      <c r="C258" s="481"/>
      <c r="D258" s="481"/>
      <c r="E258" s="481"/>
      <c r="F258" s="482"/>
    </row>
    <row r="259" spans="1:6" ht="20.100000000000001" customHeight="1">
      <c r="A259" s="9" t="s">
        <v>138</v>
      </c>
      <c r="B259" s="510" t="s">
        <v>139</v>
      </c>
      <c r="C259" s="482"/>
      <c r="D259" s="10" t="s">
        <v>140</v>
      </c>
      <c r="E259" s="511">
        <v>15</v>
      </c>
      <c r="F259" s="482"/>
    </row>
    <row r="260" spans="1:6" ht="20.100000000000001" customHeight="1">
      <c r="A260" s="9" t="s">
        <v>122</v>
      </c>
      <c r="B260" s="510" t="s">
        <v>85</v>
      </c>
      <c r="C260" s="482"/>
      <c r="D260" s="11"/>
      <c r="E260" s="512"/>
      <c r="F260" s="482"/>
    </row>
    <row r="261" spans="1:6" ht="20.100000000000001" customHeight="1">
      <c r="A261" s="12" t="s">
        <v>142</v>
      </c>
      <c r="B261" s="11" t="s">
        <v>143</v>
      </c>
      <c r="C261" s="11" t="s">
        <v>144</v>
      </c>
      <c r="D261" s="11" t="s">
        <v>130</v>
      </c>
      <c r="E261" s="507" t="s">
        <v>145</v>
      </c>
      <c r="F261" s="482"/>
    </row>
    <row r="262" spans="1:6" ht="20.100000000000001" customHeight="1">
      <c r="A262" s="13">
        <v>1</v>
      </c>
      <c r="B262" s="14" t="s">
        <v>123</v>
      </c>
      <c r="C262" s="20">
        <v>18</v>
      </c>
      <c r="D262" s="16" t="str">
        <f t="shared" ref="D262:D266" si="14">IF(C262&gt;=18,"A1",IF(C262&gt;=16,"A2",IF(C262&gt;=14,"B1",IF(C262&gt;=12,"B2",IF(C262&gt;=10,"C1",IF(C262&gt;=8,"C2",IF(C262&gt;=6.5,"D","E")))))))</f>
        <v>A1</v>
      </c>
      <c r="E262" s="506" t="s">
        <v>166</v>
      </c>
      <c r="F262" s="499"/>
    </row>
    <row r="263" spans="1:6" ht="20.100000000000001" customHeight="1">
      <c r="A263" s="13">
        <v>2</v>
      </c>
      <c r="B263" s="14" t="s">
        <v>124</v>
      </c>
      <c r="C263" s="15">
        <v>19.5</v>
      </c>
      <c r="D263" s="16" t="str">
        <f t="shared" si="14"/>
        <v>A1</v>
      </c>
      <c r="E263" s="500"/>
      <c r="F263" s="501"/>
    </row>
    <row r="264" spans="1:6" ht="20.100000000000001" customHeight="1">
      <c r="A264" s="13">
        <v>3</v>
      </c>
      <c r="B264" s="14" t="s">
        <v>125</v>
      </c>
      <c r="C264" s="15">
        <v>18</v>
      </c>
      <c r="D264" s="16" t="str">
        <f t="shared" si="14"/>
        <v>A1</v>
      </c>
      <c r="E264" s="500"/>
      <c r="F264" s="501"/>
    </row>
    <row r="265" spans="1:6" ht="20.100000000000001" customHeight="1">
      <c r="A265" s="13">
        <v>4</v>
      </c>
      <c r="B265" s="14" t="s">
        <v>126</v>
      </c>
      <c r="C265" s="15">
        <v>19.5</v>
      </c>
      <c r="D265" s="16" t="str">
        <f t="shared" si="14"/>
        <v>A1</v>
      </c>
      <c r="E265" s="500"/>
      <c r="F265" s="501"/>
    </row>
    <row r="266" spans="1:6" ht="20.100000000000001" customHeight="1">
      <c r="A266" s="13">
        <v>5</v>
      </c>
      <c r="B266" s="14" t="s">
        <v>127</v>
      </c>
      <c r="C266" s="15">
        <v>19</v>
      </c>
      <c r="D266" s="16" t="str">
        <f t="shared" si="14"/>
        <v>A1</v>
      </c>
      <c r="E266" s="500"/>
      <c r="F266" s="501"/>
    </row>
    <row r="267" spans="1:6" ht="20.100000000000001" customHeight="1">
      <c r="A267" s="8"/>
      <c r="B267" s="17" t="s">
        <v>128</v>
      </c>
      <c r="C267" s="15">
        <f>(C262+C263+C264+C265+C266)</f>
        <v>94</v>
      </c>
      <c r="D267" s="16" t="str">
        <f>IF(C267&gt;=91,"A1",IF(C267&gt;=81,"A2",IF(C267&gt;=71,"B1",IF(C267&gt;=61,"B2",IF(C267&gt;=51,"C1",IF(C267&gt;=41,"C2",IF(C267&gt;=33,"D","E")))))))</f>
        <v>A1</v>
      </c>
      <c r="E267" s="500"/>
      <c r="F267" s="501"/>
    </row>
    <row r="268" spans="1:6" ht="20.100000000000001" customHeight="1">
      <c r="A268" s="8"/>
      <c r="B268" s="14" t="s">
        <v>147</v>
      </c>
      <c r="C268" s="18">
        <f>(C267/100)*100</f>
        <v>94</v>
      </c>
      <c r="D268" s="14"/>
      <c r="E268" s="502"/>
      <c r="F268" s="503"/>
    </row>
    <row r="269" spans="1:6" ht="20.100000000000001" customHeight="1">
      <c r="A269" s="514" t="s">
        <v>148</v>
      </c>
      <c r="B269" s="504" t="s">
        <v>149</v>
      </c>
      <c r="C269" s="485"/>
      <c r="D269" s="504" t="s">
        <v>150</v>
      </c>
      <c r="E269" s="505"/>
      <c r="F269" s="485"/>
    </row>
    <row r="270" spans="1:6" ht="20.100000000000001" customHeight="1">
      <c r="A270" s="515"/>
      <c r="B270" s="481"/>
      <c r="C270" s="482"/>
      <c r="D270" s="481"/>
      <c r="E270" s="481"/>
      <c r="F270" s="482"/>
    </row>
    <row r="271" spans="1:6" ht="20.100000000000001" customHeight="1">
      <c r="A271" s="7"/>
      <c r="B271" s="513" t="s">
        <v>132</v>
      </c>
      <c r="C271" s="478"/>
      <c r="D271" s="478"/>
      <c r="E271" s="478"/>
      <c r="F271" s="479"/>
    </row>
    <row r="272" spans="1:6" ht="20.100000000000001" customHeight="1">
      <c r="A272" s="8"/>
      <c r="B272" s="508" t="s">
        <v>133</v>
      </c>
      <c r="C272" s="481"/>
      <c r="D272" s="481"/>
      <c r="E272" s="481"/>
      <c r="F272" s="482"/>
    </row>
    <row r="273" spans="1:6" ht="20.100000000000001" customHeight="1">
      <c r="A273" s="8"/>
      <c r="B273" s="508" t="s">
        <v>134</v>
      </c>
      <c r="C273" s="481"/>
      <c r="D273" s="481"/>
      <c r="E273" s="481"/>
      <c r="F273" s="482"/>
    </row>
    <row r="274" spans="1:6" ht="20.100000000000001" customHeight="1">
      <c r="A274" s="8"/>
      <c r="B274" s="510" t="s">
        <v>135</v>
      </c>
      <c r="C274" s="481"/>
      <c r="D274" s="481"/>
      <c r="E274" s="481"/>
      <c r="F274" s="482"/>
    </row>
    <row r="275" spans="1:6" ht="20.100000000000001" customHeight="1">
      <c r="A275" s="8"/>
      <c r="B275" s="508" t="s">
        <v>136</v>
      </c>
      <c r="C275" s="481"/>
      <c r="D275" s="481"/>
      <c r="E275" s="481"/>
      <c r="F275" s="482"/>
    </row>
    <row r="276" spans="1:6" ht="20.100000000000001" customHeight="1">
      <c r="A276" s="509" t="s">
        <v>137</v>
      </c>
      <c r="B276" s="481"/>
      <c r="C276" s="481"/>
      <c r="D276" s="481"/>
      <c r="E276" s="481"/>
      <c r="F276" s="482"/>
    </row>
    <row r="277" spans="1:6" ht="20.100000000000001" customHeight="1">
      <c r="A277" s="9" t="s">
        <v>138</v>
      </c>
      <c r="B277" s="510" t="s">
        <v>139</v>
      </c>
      <c r="C277" s="482"/>
      <c r="D277" s="10" t="s">
        <v>140</v>
      </c>
      <c r="E277" s="511">
        <v>16</v>
      </c>
      <c r="F277" s="482"/>
    </row>
    <row r="278" spans="1:6" ht="20.100000000000001" customHeight="1">
      <c r="A278" s="9" t="s">
        <v>122</v>
      </c>
      <c r="B278" s="510" t="s">
        <v>170</v>
      </c>
      <c r="C278" s="482"/>
      <c r="D278" s="11"/>
      <c r="E278" s="512"/>
      <c r="F278" s="482"/>
    </row>
    <row r="279" spans="1:6" ht="20.100000000000001" customHeight="1">
      <c r="A279" s="12" t="s">
        <v>142</v>
      </c>
      <c r="B279" s="11" t="s">
        <v>143</v>
      </c>
      <c r="C279" s="11" t="s">
        <v>144</v>
      </c>
      <c r="D279" s="11" t="s">
        <v>130</v>
      </c>
      <c r="E279" s="507" t="s">
        <v>145</v>
      </c>
      <c r="F279" s="482"/>
    </row>
    <row r="280" spans="1:6" ht="20.100000000000001" customHeight="1">
      <c r="A280" s="13">
        <v>1</v>
      </c>
      <c r="B280" s="14" t="s">
        <v>123</v>
      </c>
      <c r="C280" s="15">
        <v>18.5</v>
      </c>
      <c r="D280" s="16" t="str">
        <f t="shared" ref="D280:D284" si="15">IF(C280&gt;=18,"A1",IF(C280&gt;=16,"A2",IF(C280&gt;=14,"B1",IF(C280&gt;=12,"B2",IF(C280&gt;=10,"C1",IF(C280&gt;=8,"C2",IF(C280&gt;=6.5,"D","E")))))))</f>
        <v>A1</v>
      </c>
      <c r="E280" s="506" t="s">
        <v>156</v>
      </c>
      <c r="F280" s="499"/>
    </row>
    <row r="281" spans="1:6" ht="20.100000000000001" customHeight="1">
      <c r="A281" s="13">
        <v>2</v>
      </c>
      <c r="B281" s="14" t="s">
        <v>124</v>
      </c>
      <c r="C281" s="15">
        <v>16.5</v>
      </c>
      <c r="D281" s="16" t="str">
        <f t="shared" si="15"/>
        <v>A2</v>
      </c>
      <c r="E281" s="500"/>
      <c r="F281" s="501"/>
    </row>
    <row r="282" spans="1:6" ht="20.100000000000001" customHeight="1">
      <c r="A282" s="13">
        <v>3</v>
      </c>
      <c r="B282" s="14" t="s">
        <v>125</v>
      </c>
      <c r="C282" s="15">
        <v>16.5</v>
      </c>
      <c r="D282" s="16" t="str">
        <f t="shared" si="15"/>
        <v>A2</v>
      </c>
      <c r="E282" s="500"/>
      <c r="F282" s="501"/>
    </row>
    <row r="283" spans="1:6" ht="20.100000000000001" customHeight="1">
      <c r="A283" s="13">
        <v>4</v>
      </c>
      <c r="B283" s="14" t="s">
        <v>126</v>
      </c>
      <c r="C283" s="15">
        <v>14.5</v>
      </c>
      <c r="D283" s="16" t="str">
        <f t="shared" si="15"/>
        <v>B1</v>
      </c>
      <c r="E283" s="500"/>
      <c r="F283" s="501"/>
    </row>
    <row r="284" spans="1:6" ht="20.100000000000001" customHeight="1">
      <c r="A284" s="13">
        <v>5</v>
      </c>
      <c r="B284" s="14" t="s">
        <v>127</v>
      </c>
      <c r="C284" s="15">
        <v>16</v>
      </c>
      <c r="D284" s="16" t="str">
        <f t="shared" si="15"/>
        <v>A2</v>
      </c>
      <c r="E284" s="500"/>
      <c r="F284" s="501"/>
    </row>
    <row r="285" spans="1:6" ht="20.100000000000001" customHeight="1">
      <c r="A285" s="8"/>
      <c r="B285" s="17" t="s">
        <v>128</v>
      </c>
      <c r="C285" s="15">
        <f>(C280+C281+C282+C283+C284)</f>
        <v>82</v>
      </c>
      <c r="D285" s="16" t="str">
        <f>IF(C285&gt;=91,"A1",IF(C285&gt;=81,"A2",IF(C285&gt;=71,"B1",IF(C285&gt;=61,"B2",IF(C285&gt;=51,"C1",IF(C285&gt;=41,"C2",IF(C285&gt;=33,"D","E")))))))</f>
        <v>A2</v>
      </c>
      <c r="E285" s="500"/>
      <c r="F285" s="501"/>
    </row>
    <row r="286" spans="1:6" ht="20.100000000000001" customHeight="1">
      <c r="A286" s="8"/>
      <c r="B286" s="14" t="s">
        <v>147</v>
      </c>
      <c r="C286" s="18">
        <f>(C285/100)*100</f>
        <v>82</v>
      </c>
      <c r="D286" s="14"/>
      <c r="E286" s="502"/>
      <c r="F286" s="503"/>
    </row>
    <row r="287" spans="1:6" ht="20.100000000000001" customHeight="1">
      <c r="A287" s="514" t="s">
        <v>148</v>
      </c>
      <c r="B287" s="504" t="s">
        <v>149</v>
      </c>
      <c r="C287" s="485"/>
      <c r="D287" s="504" t="s">
        <v>150</v>
      </c>
      <c r="E287" s="505"/>
      <c r="F287" s="485"/>
    </row>
    <row r="288" spans="1:6" ht="20.100000000000001" customHeight="1">
      <c r="A288" s="515"/>
      <c r="B288" s="481"/>
      <c r="C288" s="482"/>
      <c r="D288" s="481"/>
      <c r="E288" s="481"/>
      <c r="F288" s="482"/>
    </row>
    <row r="289" spans="1:6" ht="20.100000000000001" customHeight="1">
      <c r="A289" s="7"/>
      <c r="B289" s="513" t="s">
        <v>132</v>
      </c>
      <c r="C289" s="478"/>
      <c r="D289" s="478"/>
      <c r="E289" s="478"/>
      <c r="F289" s="479"/>
    </row>
    <row r="290" spans="1:6" ht="20.100000000000001" customHeight="1">
      <c r="A290" s="8"/>
      <c r="B290" s="508" t="s">
        <v>133</v>
      </c>
      <c r="C290" s="481"/>
      <c r="D290" s="481"/>
      <c r="E290" s="481"/>
      <c r="F290" s="482"/>
    </row>
    <row r="291" spans="1:6" ht="20.100000000000001" customHeight="1">
      <c r="A291" s="8"/>
      <c r="B291" s="508" t="s">
        <v>134</v>
      </c>
      <c r="C291" s="481"/>
      <c r="D291" s="481"/>
      <c r="E291" s="481"/>
      <c r="F291" s="482"/>
    </row>
    <row r="292" spans="1:6" ht="20.100000000000001" customHeight="1">
      <c r="A292" s="8"/>
      <c r="B292" s="510" t="s">
        <v>135</v>
      </c>
      <c r="C292" s="481"/>
      <c r="D292" s="481"/>
      <c r="E292" s="481"/>
      <c r="F292" s="482"/>
    </row>
    <row r="293" spans="1:6" ht="20.100000000000001" customHeight="1">
      <c r="A293" s="8"/>
      <c r="B293" s="508" t="s">
        <v>136</v>
      </c>
      <c r="C293" s="481"/>
      <c r="D293" s="481"/>
      <c r="E293" s="481"/>
      <c r="F293" s="482"/>
    </row>
    <row r="294" spans="1:6" ht="20.100000000000001" customHeight="1">
      <c r="A294" s="509" t="s">
        <v>137</v>
      </c>
      <c r="B294" s="481"/>
      <c r="C294" s="481"/>
      <c r="D294" s="481"/>
      <c r="E294" s="481"/>
      <c r="F294" s="482"/>
    </row>
    <row r="295" spans="1:6" ht="20.100000000000001" customHeight="1">
      <c r="A295" s="9" t="s">
        <v>138</v>
      </c>
      <c r="B295" s="510" t="s">
        <v>139</v>
      </c>
      <c r="C295" s="482"/>
      <c r="D295" s="10" t="s">
        <v>140</v>
      </c>
      <c r="E295" s="511">
        <v>17</v>
      </c>
      <c r="F295" s="482"/>
    </row>
    <row r="296" spans="1:6" ht="20.100000000000001" customHeight="1">
      <c r="A296" s="9" t="s">
        <v>122</v>
      </c>
      <c r="B296" s="510" t="s">
        <v>171</v>
      </c>
      <c r="C296" s="482"/>
      <c r="D296" s="11"/>
      <c r="E296" s="512"/>
      <c r="F296" s="482"/>
    </row>
    <row r="297" spans="1:6" ht="20.100000000000001" customHeight="1">
      <c r="A297" s="12" t="s">
        <v>142</v>
      </c>
      <c r="B297" s="11" t="s">
        <v>143</v>
      </c>
      <c r="C297" s="11" t="s">
        <v>144</v>
      </c>
      <c r="D297" s="11" t="s">
        <v>130</v>
      </c>
      <c r="E297" s="507" t="s">
        <v>145</v>
      </c>
      <c r="F297" s="482"/>
    </row>
    <row r="298" spans="1:6" ht="20.100000000000001" customHeight="1">
      <c r="A298" s="13">
        <v>1</v>
      </c>
      <c r="B298" s="14" t="s">
        <v>123</v>
      </c>
      <c r="C298" s="15">
        <v>20</v>
      </c>
      <c r="D298" s="16" t="str">
        <f t="shared" ref="D298:D302" si="16">IF(C298&gt;=18,"A1",IF(C298&gt;=16,"A2",IF(C298&gt;=14,"B1",IF(C298&gt;=12,"B2",IF(C298&gt;=10,"C1",IF(C298&gt;=8,"C2",IF(C298&gt;=6.5,"D","E")))))))</f>
        <v>A1</v>
      </c>
      <c r="E298" s="506" t="s">
        <v>166</v>
      </c>
      <c r="F298" s="499"/>
    </row>
    <row r="299" spans="1:6" ht="20.100000000000001" customHeight="1">
      <c r="A299" s="13">
        <v>2</v>
      </c>
      <c r="B299" s="14" t="s">
        <v>124</v>
      </c>
      <c r="C299" s="15">
        <v>20</v>
      </c>
      <c r="D299" s="16" t="str">
        <f t="shared" si="16"/>
        <v>A1</v>
      </c>
      <c r="E299" s="500"/>
      <c r="F299" s="501"/>
    </row>
    <row r="300" spans="1:6" ht="20.100000000000001" customHeight="1">
      <c r="A300" s="13">
        <v>3</v>
      </c>
      <c r="B300" s="14" t="s">
        <v>125</v>
      </c>
      <c r="C300" s="15">
        <v>20</v>
      </c>
      <c r="D300" s="16" t="str">
        <f t="shared" si="16"/>
        <v>A1</v>
      </c>
      <c r="E300" s="500"/>
      <c r="F300" s="501"/>
    </row>
    <row r="301" spans="1:6" ht="20.100000000000001" customHeight="1">
      <c r="A301" s="13">
        <v>4</v>
      </c>
      <c r="B301" s="14" t="s">
        <v>126</v>
      </c>
      <c r="C301" s="15">
        <v>20</v>
      </c>
      <c r="D301" s="16" t="str">
        <f t="shared" si="16"/>
        <v>A1</v>
      </c>
      <c r="E301" s="500"/>
      <c r="F301" s="501"/>
    </row>
    <row r="302" spans="1:6" ht="20.100000000000001" customHeight="1">
      <c r="A302" s="13">
        <v>5</v>
      </c>
      <c r="B302" s="14" t="s">
        <v>127</v>
      </c>
      <c r="C302" s="15">
        <v>20</v>
      </c>
      <c r="D302" s="16" t="str">
        <f t="shared" si="16"/>
        <v>A1</v>
      </c>
      <c r="E302" s="500"/>
      <c r="F302" s="501"/>
    </row>
    <row r="303" spans="1:6" ht="20.100000000000001" customHeight="1">
      <c r="A303" s="8"/>
      <c r="B303" s="17" t="s">
        <v>128</v>
      </c>
      <c r="C303" s="15">
        <f>(C298+C299+C300+C301+C302)</f>
        <v>100</v>
      </c>
      <c r="D303" s="16" t="str">
        <f>IF(C303&gt;=91,"A1",IF(C303&gt;=81,"A2",IF(C303&gt;=71,"B1",IF(C303&gt;=61,"B2",IF(C303&gt;=51,"C1",IF(C303&gt;=41,"C2",IF(C303&gt;=33,"D","E")))))))</f>
        <v>A1</v>
      </c>
      <c r="E303" s="500"/>
      <c r="F303" s="501"/>
    </row>
    <row r="304" spans="1:6" ht="20.100000000000001" customHeight="1">
      <c r="A304" s="8"/>
      <c r="B304" s="14" t="s">
        <v>147</v>
      </c>
      <c r="C304" s="18">
        <f>(C303/100)*100</f>
        <v>100</v>
      </c>
      <c r="D304" s="14"/>
      <c r="E304" s="502"/>
      <c r="F304" s="503"/>
    </row>
    <row r="305" spans="1:6" ht="20.100000000000001" customHeight="1">
      <c r="A305" s="514" t="s">
        <v>148</v>
      </c>
      <c r="B305" s="504" t="s">
        <v>149</v>
      </c>
      <c r="C305" s="485"/>
      <c r="D305" s="504" t="s">
        <v>150</v>
      </c>
      <c r="E305" s="505"/>
      <c r="F305" s="485"/>
    </row>
    <row r="306" spans="1:6" ht="20.100000000000001" customHeight="1">
      <c r="A306" s="515"/>
      <c r="B306" s="481"/>
      <c r="C306" s="482"/>
      <c r="D306" s="481"/>
      <c r="E306" s="481"/>
      <c r="F306" s="482"/>
    </row>
    <row r="307" spans="1:6" ht="20.100000000000001" customHeight="1">
      <c r="A307" s="7"/>
      <c r="B307" s="513" t="s">
        <v>132</v>
      </c>
      <c r="C307" s="478"/>
      <c r="D307" s="478"/>
      <c r="E307" s="478"/>
      <c r="F307" s="479"/>
    </row>
    <row r="308" spans="1:6" ht="20.100000000000001" customHeight="1">
      <c r="A308" s="8"/>
      <c r="B308" s="508" t="s">
        <v>133</v>
      </c>
      <c r="C308" s="481"/>
      <c r="D308" s="481"/>
      <c r="E308" s="481"/>
      <c r="F308" s="482"/>
    </row>
    <row r="309" spans="1:6" ht="20.100000000000001" customHeight="1">
      <c r="A309" s="8"/>
      <c r="B309" s="508" t="s">
        <v>134</v>
      </c>
      <c r="C309" s="481"/>
      <c r="D309" s="481"/>
      <c r="E309" s="481"/>
      <c r="F309" s="482"/>
    </row>
    <row r="310" spans="1:6" ht="20.100000000000001" customHeight="1">
      <c r="A310" s="8"/>
      <c r="B310" s="510" t="s">
        <v>135</v>
      </c>
      <c r="C310" s="481"/>
      <c r="D310" s="481"/>
      <c r="E310" s="481"/>
      <c r="F310" s="482"/>
    </row>
    <row r="311" spans="1:6" ht="20.100000000000001" customHeight="1">
      <c r="A311" s="8"/>
      <c r="B311" s="508" t="s">
        <v>136</v>
      </c>
      <c r="C311" s="481"/>
      <c r="D311" s="481"/>
      <c r="E311" s="481"/>
      <c r="F311" s="482"/>
    </row>
    <row r="312" spans="1:6" ht="20.100000000000001" customHeight="1">
      <c r="A312" s="509" t="s">
        <v>137</v>
      </c>
      <c r="B312" s="481"/>
      <c r="C312" s="481"/>
      <c r="D312" s="481"/>
      <c r="E312" s="481"/>
      <c r="F312" s="482"/>
    </row>
    <row r="313" spans="1:6" ht="20.100000000000001" customHeight="1">
      <c r="A313" s="9" t="s">
        <v>138</v>
      </c>
      <c r="B313" s="510" t="s">
        <v>139</v>
      </c>
      <c r="C313" s="482"/>
      <c r="D313" s="10" t="s">
        <v>140</v>
      </c>
      <c r="E313" s="511">
        <v>18</v>
      </c>
      <c r="F313" s="482"/>
    </row>
    <row r="314" spans="1:6" ht="20.100000000000001" customHeight="1">
      <c r="A314" s="9" t="s">
        <v>122</v>
      </c>
      <c r="B314" s="510" t="s">
        <v>172</v>
      </c>
      <c r="C314" s="482"/>
      <c r="D314" s="11"/>
      <c r="E314" s="512"/>
      <c r="F314" s="482"/>
    </row>
    <row r="315" spans="1:6" ht="20.100000000000001" customHeight="1">
      <c r="A315" s="12" t="s">
        <v>142</v>
      </c>
      <c r="B315" s="11" t="s">
        <v>143</v>
      </c>
      <c r="C315" s="11" t="s">
        <v>144</v>
      </c>
      <c r="D315" s="11" t="s">
        <v>130</v>
      </c>
      <c r="E315" s="507" t="s">
        <v>145</v>
      </c>
      <c r="F315" s="482"/>
    </row>
    <row r="316" spans="1:6" ht="20.100000000000001" customHeight="1">
      <c r="A316" s="13">
        <v>1</v>
      </c>
      <c r="B316" s="14" t="s">
        <v>123</v>
      </c>
      <c r="C316" s="15">
        <v>18.5</v>
      </c>
      <c r="D316" s="16" t="str">
        <f t="shared" ref="D316:D320" si="17">IF(C316&gt;=18,"A1",IF(C316&gt;=16,"A2",IF(C316&gt;=14,"B1",IF(C316&gt;=12,"B2",IF(C316&gt;=10,"C1",IF(C316&gt;=8,"C2",IF(C316&gt;=6.5,"D","E")))))))</f>
        <v>A1</v>
      </c>
      <c r="E316" s="516" t="s">
        <v>173</v>
      </c>
      <c r="F316" s="485"/>
    </row>
    <row r="317" spans="1:6" ht="20.100000000000001" customHeight="1">
      <c r="A317" s="13">
        <v>2</v>
      </c>
      <c r="B317" s="14" t="s">
        <v>124</v>
      </c>
      <c r="C317" s="15">
        <v>16</v>
      </c>
      <c r="D317" s="16" t="str">
        <f t="shared" si="17"/>
        <v>A2</v>
      </c>
      <c r="E317" s="505"/>
      <c r="F317" s="485"/>
    </row>
    <row r="318" spans="1:6" ht="20.100000000000001" customHeight="1">
      <c r="A318" s="13">
        <v>3</v>
      </c>
      <c r="B318" s="14" t="s">
        <v>125</v>
      </c>
      <c r="C318" s="15">
        <v>17</v>
      </c>
      <c r="D318" s="16" t="str">
        <f t="shared" si="17"/>
        <v>A2</v>
      </c>
      <c r="E318" s="505"/>
      <c r="F318" s="485"/>
    </row>
    <row r="319" spans="1:6" ht="20.100000000000001" customHeight="1">
      <c r="A319" s="13">
        <v>4</v>
      </c>
      <c r="B319" s="14" t="s">
        <v>126</v>
      </c>
      <c r="C319" s="15">
        <v>10</v>
      </c>
      <c r="D319" s="16" t="str">
        <f t="shared" si="17"/>
        <v>C1</v>
      </c>
      <c r="E319" s="505"/>
      <c r="F319" s="485"/>
    </row>
    <row r="320" spans="1:6" ht="20.100000000000001" customHeight="1">
      <c r="A320" s="13">
        <v>5</v>
      </c>
      <c r="B320" s="14" t="s">
        <v>127</v>
      </c>
      <c r="C320" s="15">
        <v>18</v>
      </c>
      <c r="D320" s="16" t="str">
        <f t="shared" si="17"/>
        <v>A1</v>
      </c>
      <c r="E320" s="505"/>
      <c r="F320" s="485"/>
    </row>
    <row r="321" spans="1:6" ht="20.100000000000001" customHeight="1">
      <c r="A321" s="8"/>
      <c r="B321" s="17" t="s">
        <v>128</v>
      </c>
      <c r="C321" s="15">
        <f>(C316+C317+C318+C319+C320)</f>
        <v>79.5</v>
      </c>
      <c r="D321" s="16" t="str">
        <f>IF(C321&gt;=91,"A1",IF(C321&gt;=81,"A2",IF(C321&gt;=71,"B1",IF(C321&gt;=61,"B2",IF(C321&gt;=51,"C1",IF(C321&gt;=41,"C2",IF(C321&gt;=33,"D","E")))))))</f>
        <v>B1</v>
      </c>
      <c r="E321" s="505"/>
      <c r="F321" s="485"/>
    </row>
    <row r="322" spans="1:6" ht="20.100000000000001" customHeight="1">
      <c r="A322" s="8"/>
      <c r="B322" s="14" t="s">
        <v>147</v>
      </c>
      <c r="C322" s="18">
        <f>(C321/100)*100</f>
        <v>79.5</v>
      </c>
      <c r="D322" s="14"/>
      <c r="E322" s="481"/>
      <c r="F322" s="482"/>
    </row>
    <row r="323" spans="1:6" ht="20.100000000000001" customHeight="1">
      <c r="A323" s="514" t="s">
        <v>148</v>
      </c>
      <c r="B323" s="504" t="s">
        <v>149</v>
      </c>
      <c r="C323" s="485"/>
      <c r="D323" s="504" t="s">
        <v>150</v>
      </c>
      <c r="E323" s="505"/>
      <c r="F323" s="485"/>
    </row>
    <row r="324" spans="1:6" ht="20.100000000000001" customHeight="1">
      <c r="A324" s="515"/>
      <c r="B324" s="481"/>
      <c r="C324" s="482"/>
      <c r="D324" s="481"/>
      <c r="E324" s="481"/>
      <c r="F324" s="482"/>
    </row>
    <row r="325" spans="1:6" ht="20.100000000000001" customHeight="1">
      <c r="A325" s="7"/>
      <c r="B325" s="513" t="s">
        <v>132</v>
      </c>
      <c r="C325" s="478"/>
      <c r="D325" s="478"/>
      <c r="E325" s="478"/>
      <c r="F325" s="479"/>
    </row>
    <row r="326" spans="1:6" ht="20.100000000000001" customHeight="1">
      <c r="A326" s="8"/>
      <c r="B326" s="508" t="s">
        <v>133</v>
      </c>
      <c r="C326" s="481"/>
      <c r="D326" s="481"/>
      <c r="E326" s="481"/>
      <c r="F326" s="482"/>
    </row>
    <row r="327" spans="1:6" ht="20.100000000000001" customHeight="1">
      <c r="A327" s="8"/>
      <c r="B327" s="508" t="s">
        <v>134</v>
      </c>
      <c r="C327" s="481"/>
      <c r="D327" s="481"/>
      <c r="E327" s="481"/>
      <c r="F327" s="482"/>
    </row>
    <row r="328" spans="1:6" ht="20.100000000000001" customHeight="1">
      <c r="A328" s="8"/>
      <c r="B328" s="510" t="s">
        <v>135</v>
      </c>
      <c r="C328" s="481"/>
      <c r="D328" s="481"/>
      <c r="E328" s="481"/>
      <c r="F328" s="482"/>
    </row>
    <row r="329" spans="1:6" ht="20.100000000000001" customHeight="1">
      <c r="A329" s="8"/>
      <c r="B329" s="508" t="s">
        <v>136</v>
      </c>
      <c r="C329" s="481"/>
      <c r="D329" s="481"/>
      <c r="E329" s="481"/>
      <c r="F329" s="482"/>
    </row>
    <row r="330" spans="1:6" ht="20.100000000000001" customHeight="1">
      <c r="A330" s="509" t="s">
        <v>137</v>
      </c>
      <c r="B330" s="481"/>
      <c r="C330" s="481"/>
      <c r="D330" s="481"/>
      <c r="E330" s="481"/>
      <c r="F330" s="482"/>
    </row>
    <row r="331" spans="1:6" ht="20.100000000000001" customHeight="1">
      <c r="A331" s="9" t="s">
        <v>138</v>
      </c>
      <c r="B331" s="510" t="s">
        <v>139</v>
      </c>
      <c r="C331" s="482"/>
      <c r="D331" s="10" t="s">
        <v>140</v>
      </c>
      <c r="E331" s="511">
        <v>19</v>
      </c>
      <c r="F331" s="482"/>
    </row>
    <row r="332" spans="1:6" ht="20.100000000000001" customHeight="1">
      <c r="A332" s="9" t="s">
        <v>122</v>
      </c>
      <c r="B332" s="510" t="s">
        <v>174</v>
      </c>
      <c r="C332" s="482"/>
      <c r="D332" s="11"/>
      <c r="E332" s="512"/>
      <c r="F332" s="482"/>
    </row>
    <row r="333" spans="1:6" ht="20.100000000000001" customHeight="1">
      <c r="A333" s="12" t="s">
        <v>142</v>
      </c>
      <c r="B333" s="11" t="s">
        <v>143</v>
      </c>
      <c r="C333" s="11" t="s">
        <v>144</v>
      </c>
      <c r="D333" s="11" t="s">
        <v>130</v>
      </c>
      <c r="E333" s="507" t="s">
        <v>145</v>
      </c>
      <c r="F333" s="482"/>
    </row>
    <row r="334" spans="1:6" ht="20.100000000000001" customHeight="1">
      <c r="A334" s="13">
        <v>1</v>
      </c>
      <c r="B334" s="14" t="s">
        <v>123</v>
      </c>
      <c r="C334" s="15">
        <v>15</v>
      </c>
      <c r="D334" s="16" t="str">
        <f t="shared" ref="D334:D338" si="18">IF(C334&gt;=18,"A1",IF(C334&gt;=16,"A2",IF(C334&gt;=14,"B1",IF(C334&gt;=12,"B2",IF(C334&gt;=10,"C1",IF(C334&gt;=8,"C2",IF(C334&gt;=6.5,"D","E")))))))</f>
        <v>B1</v>
      </c>
      <c r="E334" s="506" t="s">
        <v>175</v>
      </c>
      <c r="F334" s="499"/>
    </row>
    <row r="335" spans="1:6" ht="20.100000000000001" customHeight="1">
      <c r="A335" s="13">
        <v>2</v>
      </c>
      <c r="B335" s="14" t="s">
        <v>124</v>
      </c>
      <c r="C335" s="15">
        <v>15.5</v>
      </c>
      <c r="D335" s="16" t="str">
        <f t="shared" si="18"/>
        <v>B1</v>
      </c>
      <c r="E335" s="500"/>
      <c r="F335" s="501"/>
    </row>
    <row r="336" spans="1:6" ht="20.100000000000001" customHeight="1">
      <c r="A336" s="13">
        <v>3</v>
      </c>
      <c r="B336" s="14" t="s">
        <v>125</v>
      </c>
      <c r="C336" s="15">
        <v>12</v>
      </c>
      <c r="D336" s="16" t="str">
        <f t="shared" si="18"/>
        <v>B2</v>
      </c>
      <c r="E336" s="500"/>
      <c r="F336" s="501"/>
    </row>
    <row r="337" spans="1:6" ht="20.100000000000001" customHeight="1">
      <c r="A337" s="13">
        <v>4</v>
      </c>
      <c r="B337" s="14" t="s">
        <v>126</v>
      </c>
      <c r="C337" s="15">
        <v>18.5</v>
      </c>
      <c r="D337" s="16" t="str">
        <f t="shared" si="18"/>
        <v>A1</v>
      </c>
      <c r="E337" s="500"/>
      <c r="F337" s="501"/>
    </row>
    <row r="338" spans="1:6" ht="20.100000000000001" customHeight="1">
      <c r="A338" s="13">
        <v>5</v>
      </c>
      <c r="B338" s="14" t="s">
        <v>127</v>
      </c>
      <c r="C338" s="15">
        <v>8</v>
      </c>
      <c r="D338" s="16" t="str">
        <f t="shared" si="18"/>
        <v>C2</v>
      </c>
      <c r="E338" s="500"/>
      <c r="F338" s="501"/>
    </row>
    <row r="339" spans="1:6" ht="20.100000000000001" customHeight="1">
      <c r="A339" s="8"/>
      <c r="B339" s="17" t="s">
        <v>128</v>
      </c>
      <c r="C339" s="15">
        <f>(C334+C335+C336+C337+C338)</f>
        <v>69</v>
      </c>
      <c r="D339" s="16" t="str">
        <f>IF(C339&gt;=91,"A1",IF(C339&gt;=81,"A2",IF(C339&gt;=71,"B1",IF(C339&gt;=61,"B2",IF(C339&gt;=51,"C1",IF(C339&gt;=41,"C2",IF(C339&gt;=33,"D","E")))))))</f>
        <v>B2</v>
      </c>
      <c r="E339" s="500"/>
      <c r="F339" s="501"/>
    </row>
    <row r="340" spans="1:6" ht="20.100000000000001" customHeight="1">
      <c r="A340" s="8"/>
      <c r="B340" s="14" t="s">
        <v>147</v>
      </c>
      <c r="C340" s="18">
        <f>(C339/100)*100</f>
        <v>69</v>
      </c>
      <c r="D340" s="14"/>
      <c r="E340" s="502"/>
      <c r="F340" s="503"/>
    </row>
    <row r="341" spans="1:6" ht="20.100000000000001" customHeight="1">
      <c r="A341" s="514" t="s">
        <v>148</v>
      </c>
      <c r="B341" s="504" t="s">
        <v>149</v>
      </c>
      <c r="C341" s="485"/>
      <c r="D341" s="504" t="s">
        <v>150</v>
      </c>
      <c r="E341" s="505"/>
      <c r="F341" s="485"/>
    </row>
    <row r="342" spans="1:6" ht="20.100000000000001" customHeight="1">
      <c r="A342" s="515"/>
      <c r="B342" s="481"/>
      <c r="C342" s="482"/>
      <c r="D342" s="481"/>
      <c r="E342" s="481"/>
      <c r="F342" s="482"/>
    </row>
    <row r="343" spans="1:6" ht="20.100000000000001" customHeight="1">
      <c r="A343" s="7"/>
      <c r="B343" s="513" t="s">
        <v>132</v>
      </c>
      <c r="C343" s="478"/>
      <c r="D343" s="478"/>
      <c r="E343" s="478"/>
      <c r="F343" s="479"/>
    </row>
    <row r="344" spans="1:6" ht="20.100000000000001" customHeight="1">
      <c r="A344" s="8"/>
      <c r="B344" s="508" t="s">
        <v>133</v>
      </c>
      <c r="C344" s="481"/>
      <c r="D344" s="481"/>
      <c r="E344" s="481"/>
      <c r="F344" s="482"/>
    </row>
    <row r="345" spans="1:6" ht="20.100000000000001" customHeight="1">
      <c r="A345" s="8"/>
      <c r="B345" s="508" t="s">
        <v>134</v>
      </c>
      <c r="C345" s="481"/>
      <c r="D345" s="481"/>
      <c r="E345" s="481"/>
      <c r="F345" s="482"/>
    </row>
    <row r="346" spans="1:6" ht="20.100000000000001" customHeight="1">
      <c r="A346" s="8"/>
      <c r="B346" s="510" t="s">
        <v>135</v>
      </c>
      <c r="C346" s="481"/>
      <c r="D346" s="481"/>
      <c r="E346" s="481"/>
      <c r="F346" s="482"/>
    </row>
    <row r="347" spans="1:6" ht="20.100000000000001" customHeight="1">
      <c r="A347" s="8"/>
      <c r="B347" s="508" t="s">
        <v>136</v>
      </c>
      <c r="C347" s="481"/>
      <c r="D347" s="481"/>
      <c r="E347" s="481"/>
      <c r="F347" s="482"/>
    </row>
    <row r="348" spans="1:6" ht="20.100000000000001" customHeight="1">
      <c r="A348" s="509" t="s">
        <v>137</v>
      </c>
      <c r="B348" s="481"/>
      <c r="C348" s="481"/>
      <c r="D348" s="481"/>
      <c r="E348" s="481"/>
      <c r="F348" s="482"/>
    </row>
    <row r="349" spans="1:6" ht="20.100000000000001" customHeight="1">
      <c r="A349" s="9" t="s">
        <v>138</v>
      </c>
      <c r="B349" s="510" t="s">
        <v>139</v>
      </c>
      <c r="C349" s="482"/>
      <c r="D349" s="10" t="s">
        <v>140</v>
      </c>
      <c r="E349" s="511">
        <v>20</v>
      </c>
      <c r="F349" s="482"/>
    </row>
    <row r="350" spans="1:6" ht="20.100000000000001" customHeight="1">
      <c r="A350" s="9" t="s">
        <v>122</v>
      </c>
      <c r="B350" s="510" t="s">
        <v>176</v>
      </c>
      <c r="C350" s="482"/>
      <c r="D350" s="11"/>
      <c r="E350" s="512"/>
      <c r="F350" s="482"/>
    </row>
    <row r="351" spans="1:6" ht="20.100000000000001" customHeight="1">
      <c r="A351" s="12" t="s">
        <v>142</v>
      </c>
      <c r="B351" s="11" t="s">
        <v>143</v>
      </c>
      <c r="C351" s="11" t="s">
        <v>144</v>
      </c>
      <c r="D351" s="11" t="s">
        <v>130</v>
      </c>
      <c r="E351" s="507" t="s">
        <v>145</v>
      </c>
      <c r="F351" s="482"/>
    </row>
    <row r="352" spans="1:6" ht="20.100000000000001" customHeight="1">
      <c r="A352" s="13">
        <v>1</v>
      </c>
      <c r="B352" s="14" t="s">
        <v>123</v>
      </c>
      <c r="C352" s="15">
        <v>19.5</v>
      </c>
      <c r="D352" s="16" t="str">
        <f t="shared" ref="D352:D356" si="19">IF(C352&gt;=18,"A1",IF(C352&gt;=16,"A2",IF(C352&gt;=14,"B1",IF(C352&gt;=12,"B2",IF(C352&gt;=10,"C1",IF(C352&gt;=8,"C2",IF(C352&gt;=6.5,"D","E")))))))</f>
        <v>A1</v>
      </c>
      <c r="E352" s="506" t="s">
        <v>166</v>
      </c>
      <c r="F352" s="499"/>
    </row>
    <row r="353" spans="1:6" ht="20.100000000000001" customHeight="1">
      <c r="A353" s="13">
        <v>2</v>
      </c>
      <c r="B353" s="14" t="s">
        <v>124</v>
      </c>
      <c r="C353" s="15">
        <v>20</v>
      </c>
      <c r="D353" s="16" t="str">
        <f t="shared" si="19"/>
        <v>A1</v>
      </c>
      <c r="E353" s="500"/>
      <c r="F353" s="501"/>
    </row>
    <row r="354" spans="1:6" ht="20.100000000000001" customHeight="1">
      <c r="A354" s="13">
        <v>3</v>
      </c>
      <c r="B354" s="14" t="s">
        <v>125</v>
      </c>
      <c r="C354" s="15">
        <v>20</v>
      </c>
      <c r="D354" s="16" t="str">
        <f t="shared" si="19"/>
        <v>A1</v>
      </c>
      <c r="E354" s="500"/>
      <c r="F354" s="501"/>
    </row>
    <row r="355" spans="1:6" ht="20.100000000000001" customHeight="1">
      <c r="A355" s="13">
        <v>4</v>
      </c>
      <c r="B355" s="14" t="s">
        <v>126</v>
      </c>
      <c r="C355" s="15">
        <v>20</v>
      </c>
      <c r="D355" s="16" t="str">
        <f t="shared" si="19"/>
        <v>A1</v>
      </c>
      <c r="E355" s="500"/>
      <c r="F355" s="501"/>
    </row>
    <row r="356" spans="1:6" ht="20.100000000000001" customHeight="1">
      <c r="A356" s="13">
        <v>5</v>
      </c>
      <c r="B356" s="14" t="s">
        <v>127</v>
      </c>
      <c r="C356" s="15">
        <v>20</v>
      </c>
      <c r="D356" s="16" t="str">
        <f t="shared" si="19"/>
        <v>A1</v>
      </c>
      <c r="E356" s="500"/>
      <c r="F356" s="501"/>
    </row>
    <row r="357" spans="1:6" ht="20.100000000000001" customHeight="1">
      <c r="A357" s="8"/>
      <c r="B357" s="17" t="s">
        <v>128</v>
      </c>
      <c r="C357" s="15">
        <f>(C352+C353+C354+C355+C356)</f>
        <v>99.5</v>
      </c>
      <c r="D357" s="16" t="str">
        <f>IF(C357&gt;=91,"A1",IF(C357&gt;=81,"A2",IF(C357&gt;=71,"B1",IF(C357&gt;=61,"B2",IF(C357&gt;=51,"C1",IF(C357&gt;=41,"C2",IF(C357&gt;=33,"D","E")))))))</f>
        <v>A1</v>
      </c>
      <c r="E357" s="500"/>
      <c r="F357" s="501"/>
    </row>
    <row r="358" spans="1:6" ht="20.100000000000001" customHeight="1">
      <c r="A358" s="8"/>
      <c r="B358" s="14" t="s">
        <v>147</v>
      </c>
      <c r="C358" s="18">
        <f>(C357/100)*100</f>
        <v>99.5</v>
      </c>
      <c r="D358" s="14"/>
      <c r="E358" s="502"/>
      <c r="F358" s="503"/>
    </row>
    <row r="359" spans="1:6" ht="20.100000000000001" customHeight="1">
      <c r="A359" s="514" t="s">
        <v>148</v>
      </c>
      <c r="B359" s="504" t="s">
        <v>149</v>
      </c>
      <c r="C359" s="485"/>
      <c r="D359" s="504" t="s">
        <v>150</v>
      </c>
      <c r="E359" s="505"/>
      <c r="F359" s="485"/>
    </row>
    <row r="360" spans="1:6" ht="20.100000000000001" customHeight="1">
      <c r="A360" s="515"/>
      <c r="B360" s="481"/>
      <c r="C360" s="482"/>
      <c r="D360" s="481"/>
      <c r="E360" s="481"/>
      <c r="F360" s="482"/>
    </row>
    <row r="361" spans="1:6" ht="20.100000000000001" customHeight="1">
      <c r="A361" s="7"/>
      <c r="B361" s="513" t="s">
        <v>132</v>
      </c>
      <c r="C361" s="478"/>
      <c r="D361" s="478"/>
      <c r="E361" s="478"/>
      <c r="F361" s="479"/>
    </row>
    <row r="362" spans="1:6" ht="20.100000000000001" customHeight="1">
      <c r="A362" s="8"/>
      <c r="B362" s="508" t="s">
        <v>133</v>
      </c>
      <c r="C362" s="481"/>
      <c r="D362" s="481"/>
      <c r="E362" s="481"/>
      <c r="F362" s="482"/>
    </row>
    <row r="363" spans="1:6" ht="20.100000000000001" customHeight="1">
      <c r="A363" s="8"/>
      <c r="B363" s="508" t="s">
        <v>134</v>
      </c>
      <c r="C363" s="481"/>
      <c r="D363" s="481"/>
      <c r="E363" s="481"/>
      <c r="F363" s="482"/>
    </row>
    <row r="364" spans="1:6" ht="20.100000000000001" customHeight="1">
      <c r="A364" s="8"/>
      <c r="B364" s="510" t="s">
        <v>135</v>
      </c>
      <c r="C364" s="481"/>
      <c r="D364" s="481"/>
      <c r="E364" s="481"/>
      <c r="F364" s="482"/>
    </row>
    <row r="365" spans="1:6" ht="20.100000000000001" customHeight="1">
      <c r="A365" s="8"/>
      <c r="B365" s="508" t="s">
        <v>136</v>
      </c>
      <c r="C365" s="481"/>
      <c r="D365" s="481"/>
      <c r="E365" s="481"/>
      <c r="F365" s="482"/>
    </row>
    <row r="366" spans="1:6" ht="20.100000000000001" customHeight="1">
      <c r="A366" s="509" t="s">
        <v>137</v>
      </c>
      <c r="B366" s="481"/>
      <c r="C366" s="481"/>
      <c r="D366" s="481"/>
      <c r="E366" s="481"/>
      <c r="F366" s="482"/>
    </row>
    <row r="367" spans="1:6" ht="20.100000000000001" customHeight="1">
      <c r="A367" s="9" t="s">
        <v>138</v>
      </c>
      <c r="B367" s="510" t="s">
        <v>139</v>
      </c>
      <c r="C367" s="482"/>
      <c r="D367" s="10" t="s">
        <v>140</v>
      </c>
      <c r="E367" s="511">
        <v>21</v>
      </c>
      <c r="F367" s="482"/>
    </row>
    <row r="368" spans="1:6" ht="20.100000000000001" customHeight="1">
      <c r="A368" s="9" t="s">
        <v>122</v>
      </c>
      <c r="B368" s="510" t="s">
        <v>177</v>
      </c>
      <c r="C368" s="482"/>
      <c r="D368" s="11"/>
      <c r="E368" s="512"/>
      <c r="F368" s="482"/>
    </row>
    <row r="369" spans="1:6" ht="20.100000000000001" customHeight="1">
      <c r="A369" s="12" t="s">
        <v>142</v>
      </c>
      <c r="B369" s="11" t="s">
        <v>143</v>
      </c>
      <c r="C369" s="11" t="s">
        <v>144</v>
      </c>
      <c r="D369" s="11" t="s">
        <v>130</v>
      </c>
      <c r="E369" s="507" t="s">
        <v>145</v>
      </c>
      <c r="F369" s="482"/>
    </row>
    <row r="370" spans="1:6" ht="20.100000000000001" customHeight="1">
      <c r="A370" s="13">
        <v>1</v>
      </c>
      <c r="B370" s="14" t="s">
        <v>123</v>
      </c>
      <c r="C370" s="15">
        <v>15</v>
      </c>
      <c r="D370" s="16" t="str">
        <f>IF(C374&gt;=18,"A1",IF(C374&gt;=16,"A2",IF(C374&gt;=14,"B1",IF(C374&gt;=12,"B2",IF(C374&gt;=10,"C1",IF(C374&gt;=8,"C2",IF(C374&gt;=6.5,"D","E")))))))</f>
        <v>B2</v>
      </c>
      <c r="E370" s="498" t="s">
        <v>146</v>
      </c>
      <c r="F370" s="499"/>
    </row>
    <row r="371" spans="1:6" ht="20.100000000000001" customHeight="1">
      <c r="A371" s="13">
        <v>2</v>
      </c>
      <c r="B371" s="14" t="s">
        <v>124</v>
      </c>
      <c r="C371" s="15">
        <v>15</v>
      </c>
      <c r="D371" s="16" t="str">
        <f t="shared" ref="D371:D374" si="20">IF(C371&gt;=18,"A1",IF(C371&gt;=16,"A2",IF(C371&gt;=14,"B1",IF(C371&gt;=12,"B2",IF(C371&gt;=10,"C1",IF(C371&gt;=8,"C2",IF(C371&gt;=6.5,"D","E")))))))</f>
        <v>B1</v>
      </c>
      <c r="E371" s="500"/>
      <c r="F371" s="501"/>
    </row>
    <row r="372" spans="1:6" ht="20.100000000000001" customHeight="1">
      <c r="A372" s="13">
        <v>3</v>
      </c>
      <c r="B372" s="14" t="s">
        <v>125</v>
      </c>
      <c r="C372" s="15">
        <v>13</v>
      </c>
      <c r="D372" s="16" t="str">
        <f t="shared" si="20"/>
        <v>B2</v>
      </c>
      <c r="E372" s="500"/>
      <c r="F372" s="501"/>
    </row>
    <row r="373" spans="1:6" ht="20.100000000000001" customHeight="1">
      <c r="A373" s="13">
        <v>4</v>
      </c>
      <c r="B373" s="14" t="s">
        <v>126</v>
      </c>
      <c r="C373" s="15">
        <v>19</v>
      </c>
      <c r="D373" s="16" t="str">
        <f t="shared" si="20"/>
        <v>A1</v>
      </c>
      <c r="E373" s="500"/>
      <c r="F373" s="501"/>
    </row>
    <row r="374" spans="1:6" ht="20.100000000000001" customHeight="1">
      <c r="A374" s="13">
        <v>5</v>
      </c>
      <c r="B374" s="14" t="s">
        <v>127</v>
      </c>
      <c r="C374" s="15">
        <v>13.5</v>
      </c>
      <c r="D374" s="16" t="str">
        <f t="shared" si="20"/>
        <v>B2</v>
      </c>
      <c r="E374" s="500"/>
      <c r="F374" s="501"/>
    </row>
    <row r="375" spans="1:6" ht="20.100000000000001" customHeight="1">
      <c r="A375" s="8"/>
      <c r="B375" s="17" t="s">
        <v>128</v>
      </c>
      <c r="C375" s="15">
        <f>(C370+C371+C372+C373+C374)</f>
        <v>75.5</v>
      </c>
      <c r="D375" s="16" t="str">
        <f>IF(C375&gt;=91,"A1",IF(C375&gt;=81,"A2",IF(C375&gt;=71,"B1",IF(C375&gt;=61,"B2",IF(C375&gt;=51,"C1",IF(C375&gt;=41,"C2",IF(C375&gt;=33,"D","E")))))))</f>
        <v>B1</v>
      </c>
      <c r="E375" s="500"/>
      <c r="F375" s="501"/>
    </row>
    <row r="376" spans="1:6" ht="20.100000000000001" customHeight="1">
      <c r="A376" s="8"/>
      <c r="B376" s="14" t="s">
        <v>147</v>
      </c>
      <c r="C376" s="18">
        <f>(C375/100)*100</f>
        <v>75.5</v>
      </c>
      <c r="D376" s="16" t="str">
        <f>IF(C376&gt;=91,"A1",IF(C376&gt;=81,"A2",IF(C376&gt;=71,"B1",IF(C376&gt;=61,"B2",IF(C376&gt;=51,"C1",IF(C376&gt;=41,"C2",IF(C376&gt;=33,"D","E")))))))</f>
        <v>B1</v>
      </c>
      <c r="E376" s="502"/>
      <c r="F376" s="503"/>
    </row>
    <row r="377" spans="1:6" ht="20.100000000000001" customHeight="1">
      <c r="A377" s="514" t="s">
        <v>148</v>
      </c>
      <c r="B377" s="504" t="s">
        <v>149</v>
      </c>
      <c r="C377" s="485"/>
      <c r="D377" s="504" t="s">
        <v>150</v>
      </c>
      <c r="E377" s="505"/>
      <c r="F377" s="485"/>
    </row>
    <row r="378" spans="1:6" ht="20.100000000000001" customHeight="1">
      <c r="A378" s="515"/>
      <c r="B378" s="481"/>
      <c r="C378" s="482"/>
      <c r="D378" s="481"/>
      <c r="E378" s="481"/>
      <c r="F378" s="482"/>
    </row>
  </sheetData>
  <mergeCells count="315">
    <mergeCell ref="B1:F1"/>
    <mergeCell ref="B2:F2"/>
    <mergeCell ref="B3:F3"/>
    <mergeCell ref="B4:F4"/>
    <mergeCell ref="B5:F5"/>
    <mergeCell ref="A6:F6"/>
    <mergeCell ref="B7:C7"/>
    <mergeCell ref="E7:F7"/>
    <mergeCell ref="B8:C8"/>
    <mergeCell ref="E8:F8"/>
    <mergeCell ref="E9:F9"/>
    <mergeCell ref="B19:F19"/>
    <mergeCell ref="B20:F20"/>
    <mergeCell ref="B21:F21"/>
    <mergeCell ref="B22:F22"/>
    <mergeCell ref="B23:F23"/>
    <mergeCell ref="A24:F24"/>
    <mergeCell ref="B25:C25"/>
    <mergeCell ref="E25:F25"/>
    <mergeCell ref="E10:F16"/>
    <mergeCell ref="A17:A18"/>
    <mergeCell ref="B17:C18"/>
    <mergeCell ref="D17:F18"/>
    <mergeCell ref="B26:C26"/>
    <mergeCell ref="E26:F26"/>
    <mergeCell ref="E27:F27"/>
    <mergeCell ref="B37:F37"/>
    <mergeCell ref="B38:F38"/>
    <mergeCell ref="B39:F39"/>
    <mergeCell ref="B40:F40"/>
    <mergeCell ref="B41:F41"/>
    <mergeCell ref="A42:F42"/>
    <mergeCell ref="B35:C36"/>
    <mergeCell ref="D35:F36"/>
    <mergeCell ref="A35:A36"/>
    <mergeCell ref="E28:F34"/>
    <mergeCell ref="B43:C43"/>
    <mergeCell ref="E43:F43"/>
    <mergeCell ref="B44:C44"/>
    <mergeCell ref="E44:F44"/>
    <mergeCell ref="E45:F45"/>
    <mergeCell ref="B55:F55"/>
    <mergeCell ref="B56:F56"/>
    <mergeCell ref="B57:F57"/>
    <mergeCell ref="B58:F58"/>
    <mergeCell ref="E46:F52"/>
    <mergeCell ref="B53:C54"/>
    <mergeCell ref="D53:F54"/>
    <mergeCell ref="B59:F59"/>
    <mergeCell ref="A60:F60"/>
    <mergeCell ref="B61:C61"/>
    <mergeCell ref="E61:F61"/>
    <mergeCell ref="B62:C62"/>
    <mergeCell ref="E62:F62"/>
    <mergeCell ref="E63:F63"/>
    <mergeCell ref="B73:F73"/>
    <mergeCell ref="B74:F74"/>
    <mergeCell ref="E64:F70"/>
    <mergeCell ref="B71:C72"/>
    <mergeCell ref="D71:F72"/>
    <mergeCell ref="B75:F75"/>
    <mergeCell ref="B76:F76"/>
    <mergeCell ref="B77:F77"/>
    <mergeCell ref="A78:F78"/>
    <mergeCell ref="B79:C79"/>
    <mergeCell ref="E79:F79"/>
    <mergeCell ref="B80:C80"/>
    <mergeCell ref="E80:F80"/>
    <mergeCell ref="E81:F81"/>
    <mergeCell ref="B91:F91"/>
    <mergeCell ref="B92:F92"/>
    <mergeCell ref="B93:F93"/>
    <mergeCell ref="B94:F94"/>
    <mergeCell ref="B95:F95"/>
    <mergeCell ref="A96:F96"/>
    <mergeCell ref="B97:C97"/>
    <mergeCell ref="E97:F97"/>
    <mergeCell ref="B98:C98"/>
    <mergeCell ref="E98:F98"/>
    <mergeCell ref="E116:F116"/>
    <mergeCell ref="E117:F117"/>
    <mergeCell ref="B127:F127"/>
    <mergeCell ref="B128:F128"/>
    <mergeCell ref="B129:F129"/>
    <mergeCell ref="B130:F130"/>
    <mergeCell ref="B131:F131"/>
    <mergeCell ref="A132:F132"/>
    <mergeCell ref="E99:F99"/>
    <mergeCell ref="B109:F109"/>
    <mergeCell ref="B110:F110"/>
    <mergeCell ref="B111:F111"/>
    <mergeCell ref="B112:F112"/>
    <mergeCell ref="B113:F113"/>
    <mergeCell ref="A114:F114"/>
    <mergeCell ref="B115:C115"/>
    <mergeCell ref="E115:F115"/>
    <mergeCell ref="E205:F205"/>
    <mergeCell ref="B181:F181"/>
    <mergeCell ref="B182:F182"/>
    <mergeCell ref="B183:F183"/>
    <mergeCell ref="B184:F184"/>
    <mergeCell ref="B185:F185"/>
    <mergeCell ref="A186:F186"/>
    <mergeCell ref="B187:C187"/>
    <mergeCell ref="E187:F187"/>
    <mergeCell ref="B188:C188"/>
    <mergeCell ref="E188:F188"/>
    <mergeCell ref="B199:F199"/>
    <mergeCell ref="B200:F200"/>
    <mergeCell ref="B201:F201"/>
    <mergeCell ref="B202:F202"/>
    <mergeCell ref="B203:F203"/>
    <mergeCell ref="A204:F204"/>
    <mergeCell ref="B205:C205"/>
    <mergeCell ref="B235:F235"/>
    <mergeCell ref="B236:F236"/>
    <mergeCell ref="B237:F237"/>
    <mergeCell ref="B238:F238"/>
    <mergeCell ref="B206:C206"/>
    <mergeCell ref="E206:F206"/>
    <mergeCell ref="E207:F207"/>
    <mergeCell ref="B217:F217"/>
    <mergeCell ref="B218:F218"/>
    <mergeCell ref="B219:F219"/>
    <mergeCell ref="B220:F220"/>
    <mergeCell ref="B221:F221"/>
    <mergeCell ref="A222:F222"/>
    <mergeCell ref="E208:F214"/>
    <mergeCell ref="B215:C216"/>
    <mergeCell ref="D215:F216"/>
    <mergeCell ref="A215:A216"/>
    <mergeCell ref="A233:A234"/>
    <mergeCell ref="B233:C234"/>
    <mergeCell ref="D233:F234"/>
    <mergeCell ref="B239:F239"/>
    <mergeCell ref="A240:F240"/>
    <mergeCell ref="B241:C241"/>
    <mergeCell ref="E241:F241"/>
    <mergeCell ref="B242:C242"/>
    <mergeCell ref="E242:F242"/>
    <mergeCell ref="E243:F243"/>
    <mergeCell ref="B253:F253"/>
    <mergeCell ref="B254:F254"/>
    <mergeCell ref="A251:A252"/>
    <mergeCell ref="E244:F250"/>
    <mergeCell ref="B251:C252"/>
    <mergeCell ref="D251:F252"/>
    <mergeCell ref="B255:F255"/>
    <mergeCell ref="B256:F256"/>
    <mergeCell ref="B257:F257"/>
    <mergeCell ref="A258:F258"/>
    <mergeCell ref="B259:C259"/>
    <mergeCell ref="E259:F259"/>
    <mergeCell ref="B260:C260"/>
    <mergeCell ref="E260:F260"/>
    <mergeCell ref="E261:F261"/>
    <mergeCell ref="B292:F292"/>
    <mergeCell ref="B293:F293"/>
    <mergeCell ref="A294:F294"/>
    <mergeCell ref="B295:C295"/>
    <mergeCell ref="E295:F295"/>
    <mergeCell ref="B271:F271"/>
    <mergeCell ref="B272:F272"/>
    <mergeCell ref="B273:F273"/>
    <mergeCell ref="B274:F274"/>
    <mergeCell ref="B275:F275"/>
    <mergeCell ref="A276:F276"/>
    <mergeCell ref="B277:C277"/>
    <mergeCell ref="E277:F277"/>
    <mergeCell ref="B278:C278"/>
    <mergeCell ref="E278:F278"/>
    <mergeCell ref="B363:F363"/>
    <mergeCell ref="B364:F364"/>
    <mergeCell ref="B345:F345"/>
    <mergeCell ref="B346:F346"/>
    <mergeCell ref="B347:F347"/>
    <mergeCell ref="A348:F348"/>
    <mergeCell ref="B349:C349"/>
    <mergeCell ref="E349:F349"/>
    <mergeCell ref="B350:C350"/>
    <mergeCell ref="E350:F350"/>
    <mergeCell ref="E351:F351"/>
    <mergeCell ref="A359:A360"/>
    <mergeCell ref="E352:F358"/>
    <mergeCell ref="B359:C360"/>
    <mergeCell ref="D359:F360"/>
    <mergeCell ref="A269:A270"/>
    <mergeCell ref="A287:A288"/>
    <mergeCell ref="A305:A306"/>
    <mergeCell ref="A323:A324"/>
    <mergeCell ref="A341:A342"/>
    <mergeCell ref="B361:F361"/>
    <mergeCell ref="E313:F313"/>
    <mergeCell ref="B314:C314"/>
    <mergeCell ref="E314:F314"/>
    <mergeCell ref="E315:F315"/>
    <mergeCell ref="B325:F325"/>
    <mergeCell ref="B326:F326"/>
    <mergeCell ref="B327:F327"/>
    <mergeCell ref="B328:F328"/>
    <mergeCell ref="B296:C296"/>
    <mergeCell ref="E296:F296"/>
    <mergeCell ref="E297:F297"/>
    <mergeCell ref="B307:F307"/>
    <mergeCell ref="B308:F308"/>
    <mergeCell ref="B309:F309"/>
    <mergeCell ref="B310:F310"/>
    <mergeCell ref="E334:F340"/>
    <mergeCell ref="B341:C342"/>
    <mergeCell ref="D341:F342"/>
    <mergeCell ref="A53:A54"/>
    <mergeCell ref="A71:A72"/>
    <mergeCell ref="A89:A90"/>
    <mergeCell ref="A107:A108"/>
    <mergeCell ref="A125:A126"/>
    <mergeCell ref="A143:A144"/>
    <mergeCell ref="A161:A162"/>
    <mergeCell ref="A150:F150"/>
    <mergeCell ref="B151:C151"/>
    <mergeCell ref="E151:F151"/>
    <mergeCell ref="B152:C152"/>
    <mergeCell ref="E152:F152"/>
    <mergeCell ref="E153:F153"/>
    <mergeCell ref="B133:C133"/>
    <mergeCell ref="E133:F133"/>
    <mergeCell ref="B134:C134"/>
    <mergeCell ref="E134:F134"/>
    <mergeCell ref="E135:F135"/>
    <mergeCell ref="B145:F145"/>
    <mergeCell ref="B146:F146"/>
    <mergeCell ref="B147:F147"/>
    <mergeCell ref="B148:F148"/>
    <mergeCell ref="E82:F88"/>
    <mergeCell ref="B89:C90"/>
    <mergeCell ref="E316:F322"/>
    <mergeCell ref="B323:C324"/>
    <mergeCell ref="D323:F324"/>
    <mergeCell ref="B329:F329"/>
    <mergeCell ref="A330:F330"/>
    <mergeCell ref="B331:C331"/>
    <mergeCell ref="E331:F331"/>
    <mergeCell ref="B332:C332"/>
    <mergeCell ref="E332:F332"/>
    <mergeCell ref="B313:C313"/>
    <mergeCell ref="B311:F311"/>
    <mergeCell ref="A312:F312"/>
    <mergeCell ref="E279:F279"/>
    <mergeCell ref="B289:F289"/>
    <mergeCell ref="B290:F290"/>
    <mergeCell ref="B291:F291"/>
    <mergeCell ref="B107:C108"/>
    <mergeCell ref="D107:F108"/>
    <mergeCell ref="E118:F124"/>
    <mergeCell ref="B125:C126"/>
    <mergeCell ref="D125:F126"/>
    <mergeCell ref="E136:F142"/>
    <mergeCell ref="B143:C144"/>
    <mergeCell ref="D161:F162"/>
    <mergeCell ref="E226:F232"/>
    <mergeCell ref="D143:F144"/>
    <mergeCell ref="E154:F160"/>
    <mergeCell ref="B161:C162"/>
    <mergeCell ref="B223:C223"/>
    <mergeCell ref="E223:F223"/>
    <mergeCell ref="B224:C224"/>
    <mergeCell ref="E224:F224"/>
    <mergeCell ref="E225:F225"/>
    <mergeCell ref="D89:F90"/>
    <mergeCell ref="E100:F106"/>
    <mergeCell ref="E172:F178"/>
    <mergeCell ref="B179:C180"/>
    <mergeCell ref="D179:F180"/>
    <mergeCell ref="E190:F196"/>
    <mergeCell ref="B197:C198"/>
    <mergeCell ref="D197:F198"/>
    <mergeCell ref="E189:F189"/>
    <mergeCell ref="B165:F165"/>
    <mergeCell ref="B166:F166"/>
    <mergeCell ref="B167:F167"/>
    <mergeCell ref="A168:F168"/>
    <mergeCell ref="B169:C169"/>
    <mergeCell ref="E169:F169"/>
    <mergeCell ref="B170:C170"/>
    <mergeCell ref="E170:F170"/>
    <mergeCell ref="E171:F171"/>
    <mergeCell ref="B149:F149"/>
    <mergeCell ref="B163:F163"/>
    <mergeCell ref="B164:F164"/>
    <mergeCell ref="B116:C116"/>
    <mergeCell ref="A179:A180"/>
    <mergeCell ref="A197:A198"/>
    <mergeCell ref="E370:F376"/>
    <mergeCell ref="B377:C378"/>
    <mergeCell ref="D377:F378"/>
    <mergeCell ref="E262:F268"/>
    <mergeCell ref="B269:C270"/>
    <mergeCell ref="D269:F270"/>
    <mergeCell ref="E280:F286"/>
    <mergeCell ref="B287:C288"/>
    <mergeCell ref="D287:F288"/>
    <mergeCell ref="E298:F304"/>
    <mergeCell ref="B305:C306"/>
    <mergeCell ref="D305:F306"/>
    <mergeCell ref="E369:F369"/>
    <mergeCell ref="B365:F365"/>
    <mergeCell ref="A366:F366"/>
    <mergeCell ref="B367:C367"/>
    <mergeCell ref="E367:F367"/>
    <mergeCell ref="B368:C368"/>
    <mergeCell ref="E368:F368"/>
    <mergeCell ref="E333:F333"/>
    <mergeCell ref="B343:F343"/>
    <mergeCell ref="A377:A378"/>
    <mergeCell ref="B344:F344"/>
    <mergeCell ref="B362:F362"/>
  </mergeCells>
  <pageMargins left="0.74791666666666701" right="0.7" top="0.35416666666666702" bottom="0.90486111111111101" header="0.3" footer="0.3"/>
  <pageSetup paperSize="9" orientation="portrait"/>
  <rowBreaks count="10" manualBreakCount="10">
    <brk id="36" max="16383" man="1"/>
    <brk id="72" max="16383" man="1"/>
    <brk id="108" max="16383" man="1"/>
    <brk id="144" max="16383" man="1"/>
    <brk id="180" max="16383" man="1"/>
    <brk id="216" max="16383" man="1"/>
    <brk id="252" max="16383" man="1"/>
    <brk id="288" max="16383" man="1"/>
    <brk id="324" max="16383" man="1"/>
    <brk id="360" max="16383" man="1"/>
  </row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46"/>
  <sheetViews>
    <sheetView topLeftCell="A929" zoomScale="76" zoomScaleNormal="76" workbookViewId="0">
      <selection activeCell="G948" sqref="G948"/>
    </sheetView>
  </sheetViews>
  <sheetFormatPr defaultColWidth="14.42578125" defaultRowHeight="24.95" customHeight="1"/>
  <cols>
    <col min="1" max="1" width="13" customWidth="1"/>
    <col min="2" max="2" width="22.28515625" customWidth="1"/>
    <col min="3" max="3" width="16" customWidth="1"/>
    <col min="4" max="4" width="23.140625" customWidth="1"/>
    <col min="5" max="5" width="17.5703125" customWidth="1"/>
    <col min="6" max="6" width="18.140625" customWidth="1"/>
    <col min="7" max="7" width="17" customWidth="1"/>
    <col min="8" max="8" width="15" customWidth="1"/>
  </cols>
  <sheetData>
    <row r="1" spans="1:22" ht="24.95" customHeight="1">
      <c r="A1" s="584" t="s">
        <v>132</v>
      </c>
      <c r="B1" s="585"/>
      <c r="C1" s="585"/>
      <c r="D1" s="585"/>
      <c r="E1" s="585"/>
      <c r="F1" s="585"/>
      <c r="G1" s="585"/>
      <c r="H1" s="585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</row>
    <row r="2" spans="1:22" ht="24.95" customHeight="1">
      <c r="A2" s="586" t="s">
        <v>133</v>
      </c>
      <c r="B2" s="587"/>
      <c r="C2" s="587"/>
      <c r="D2" s="587"/>
      <c r="E2" s="587"/>
      <c r="F2" s="587"/>
      <c r="G2" s="587"/>
      <c r="H2" s="587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</row>
    <row r="3" spans="1:22" ht="24.95" customHeight="1">
      <c r="A3" s="586" t="s">
        <v>134</v>
      </c>
      <c r="B3" s="587"/>
      <c r="C3" s="587"/>
      <c r="D3" s="587"/>
      <c r="E3" s="587"/>
      <c r="F3" s="587"/>
      <c r="G3" s="587"/>
      <c r="H3" s="587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</row>
    <row r="4" spans="1:22" ht="24.95" customHeight="1">
      <c r="A4" s="586" t="s">
        <v>191</v>
      </c>
      <c r="B4" s="587"/>
      <c r="C4" s="587"/>
      <c r="D4" s="587"/>
      <c r="E4" s="587"/>
      <c r="F4" s="587"/>
      <c r="G4" s="587"/>
      <c r="H4" s="587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</row>
    <row r="5" spans="1:22" ht="24.95" customHeight="1">
      <c r="A5" s="586" t="s">
        <v>192</v>
      </c>
      <c r="B5" s="587"/>
      <c r="C5" s="587"/>
      <c r="D5" s="587"/>
      <c r="E5" s="587"/>
      <c r="F5" s="587"/>
      <c r="G5" s="587"/>
      <c r="H5" s="587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</row>
    <row r="6" spans="1:22" ht="24.95" customHeight="1">
      <c r="A6" s="580" t="s">
        <v>138</v>
      </c>
      <c r="B6" s="580"/>
      <c r="C6" s="590" t="s">
        <v>327</v>
      </c>
      <c r="D6" s="590"/>
      <c r="E6" s="578"/>
      <c r="F6" s="591"/>
      <c r="G6" s="591"/>
      <c r="H6" s="579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</row>
    <row r="7" spans="1:22" ht="24.95" customHeight="1">
      <c r="A7" s="580" t="s">
        <v>122</v>
      </c>
      <c r="B7" s="580"/>
      <c r="C7" s="228" t="s">
        <v>141</v>
      </c>
      <c r="D7" s="228"/>
      <c r="E7" s="592" t="s">
        <v>193</v>
      </c>
      <c r="F7" s="592"/>
      <c r="G7" s="578">
        <v>1</v>
      </c>
      <c r="H7" s="579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</row>
    <row r="8" spans="1:22" ht="24.95" customHeight="1">
      <c r="A8" s="228" t="s">
        <v>194</v>
      </c>
      <c r="B8" s="229"/>
      <c r="C8" s="588" t="s">
        <v>328</v>
      </c>
      <c r="D8" s="589"/>
      <c r="E8" s="580"/>
      <c r="F8" s="580"/>
      <c r="G8" s="578"/>
      <c r="H8" s="579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</row>
    <row r="9" spans="1:22" ht="24.95" customHeight="1">
      <c r="A9" s="228" t="s">
        <v>195</v>
      </c>
      <c r="B9" s="228"/>
      <c r="C9" s="596" t="s">
        <v>329</v>
      </c>
      <c r="D9" s="597"/>
      <c r="E9" s="580" t="s">
        <v>196</v>
      </c>
      <c r="F9" s="580"/>
      <c r="G9" s="578">
        <v>1357</v>
      </c>
      <c r="H9" s="579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</row>
    <row r="10" spans="1:22" ht="24.95" customHeight="1">
      <c r="A10" s="586" t="s">
        <v>197</v>
      </c>
      <c r="B10" s="594"/>
      <c r="C10" s="594"/>
      <c r="D10" s="594"/>
      <c r="E10" s="594"/>
      <c r="F10" s="594"/>
      <c r="G10" s="594"/>
      <c r="H10" s="594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</row>
    <row r="11" spans="1:22" ht="24.95" customHeight="1">
      <c r="A11" s="586" t="s">
        <v>179</v>
      </c>
      <c r="B11" s="594"/>
      <c r="C11" s="594"/>
      <c r="D11" s="594"/>
      <c r="E11" s="594"/>
      <c r="F11" s="594"/>
      <c r="G11" s="594"/>
      <c r="H11" s="594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</row>
    <row r="12" spans="1:22" ht="24.95" customHeight="1">
      <c r="A12" s="593" t="s">
        <v>142</v>
      </c>
      <c r="B12" s="593" t="s">
        <v>143</v>
      </c>
      <c r="C12" s="595" t="s">
        <v>182</v>
      </c>
      <c r="D12" s="595" t="s">
        <v>198</v>
      </c>
      <c r="E12" s="595" t="s">
        <v>184</v>
      </c>
      <c r="F12" s="595" t="s">
        <v>185</v>
      </c>
      <c r="G12" s="595" t="s">
        <v>186</v>
      </c>
      <c r="H12" s="595" t="s">
        <v>130</v>
      </c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</row>
    <row r="13" spans="1:22" ht="24.95" customHeight="1">
      <c r="A13" s="594"/>
      <c r="B13" s="594"/>
      <c r="C13" s="574"/>
      <c r="D13" s="574"/>
      <c r="E13" s="574"/>
      <c r="F13" s="574"/>
      <c r="G13" s="574"/>
      <c r="H13" s="574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</row>
    <row r="14" spans="1:22" ht="24.95" customHeight="1">
      <c r="A14" s="594"/>
      <c r="B14" s="594"/>
      <c r="C14" s="574"/>
      <c r="D14" s="574"/>
      <c r="E14" s="574"/>
      <c r="F14" s="574"/>
      <c r="G14" s="574"/>
      <c r="H14" s="574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</row>
    <row r="15" spans="1:22" ht="24.95" customHeight="1">
      <c r="A15" s="229">
        <v>1</v>
      </c>
      <c r="B15" s="230" t="s">
        <v>123</v>
      </c>
      <c r="C15" s="231">
        <v>5.75</v>
      </c>
      <c r="D15" s="232">
        <v>4</v>
      </c>
      <c r="E15" s="233">
        <v>3</v>
      </c>
      <c r="F15" s="232">
        <v>27</v>
      </c>
      <c r="G15" s="234">
        <f>SUM(C15:F15)</f>
        <v>39.75</v>
      </c>
      <c r="H15" s="231" t="str">
        <f t="shared" ref="H15:H18" si="0">IF(G15&gt;=91,"A1",IF(G15&gt;=81,"A2",IF(G15&gt;=71,"B1",IF(G15&gt;=61,"B2",IF(G15&gt;=51,"C1",IF(G15&gt;=41,"C2",IF(G15&gt;=33,"D","E")))))))</f>
        <v>D</v>
      </c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</row>
    <row r="16" spans="1:22" ht="24.95" customHeight="1">
      <c r="A16" s="229">
        <v>2</v>
      </c>
      <c r="B16" s="230" t="s">
        <v>124</v>
      </c>
      <c r="C16" s="234">
        <v>8.25</v>
      </c>
      <c r="D16" s="235" t="s">
        <v>321</v>
      </c>
      <c r="E16" s="236" t="s">
        <v>322</v>
      </c>
      <c r="F16" s="231">
        <v>31.5</v>
      </c>
      <c r="G16" s="237">
        <f t="shared" ref="G16:G18" si="1">C16+D16+E16+F16</f>
        <v>46.75</v>
      </c>
      <c r="H16" s="231" t="str">
        <f t="shared" si="0"/>
        <v>C2</v>
      </c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</row>
    <row r="17" spans="1:22" ht="24.95" customHeight="1">
      <c r="A17" s="229">
        <v>3</v>
      </c>
      <c r="B17" s="230" t="s">
        <v>125</v>
      </c>
      <c r="C17" s="238">
        <v>4.5</v>
      </c>
      <c r="D17" s="235" t="s">
        <v>322</v>
      </c>
      <c r="E17" s="236" t="s">
        <v>322</v>
      </c>
      <c r="F17" s="238">
        <v>20</v>
      </c>
      <c r="G17" s="237">
        <f t="shared" si="1"/>
        <v>32.5</v>
      </c>
      <c r="H17" s="231" t="str">
        <f t="shared" si="0"/>
        <v>E</v>
      </c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</row>
    <row r="18" spans="1:22" ht="24.95" customHeight="1">
      <c r="A18" s="229">
        <v>4</v>
      </c>
      <c r="B18" s="230" t="s">
        <v>126</v>
      </c>
      <c r="C18" s="231">
        <v>7.25</v>
      </c>
      <c r="D18" s="239" t="s">
        <v>323</v>
      </c>
      <c r="E18" s="240" t="s">
        <v>324</v>
      </c>
      <c r="F18" s="231">
        <v>35.5</v>
      </c>
      <c r="G18" s="237">
        <f t="shared" si="1"/>
        <v>50.75</v>
      </c>
      <c r="H18" s="231" t="str">
        <f t="shared" si="0"/>
        <v>C2</v>
      </c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</row>
    <row r="19" spans="1:22" ht="24.95" customHeight="1">
      <c r="A19" s="229">
        <v>5</v>
      </c>
      <c r="B19" s="241" t="s">
        <v>330</v>
      </c>
      <c r="C19" s="231"/>
      <c r="D19" s="239"/>
      <c r="E19" s="240"/>
      <c r="F19" s="242"/>
      <c r="G19" s="231">
        <v>25</v>
      </c>
      <c r="H19" s="231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</row>
    <row r="20" spans="1:22" ht="24.95" customHeight="1">
      <c r="A20" s="229">
        <v>6</v>
      </c>
      <c r="B20" s="228" t="s">
        <v>199</v>
      </c>
      <c r="C20" s="243"/>
      <c r="D20" s="243"/>
      <c r="E20" s="243"/>
      <c r="F20" s="243" t="s">
        <v>331</v>
      </c>
      <c r="G20" s="244"/>
      <c r="H20" s="2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</row>
    <row r="21" spans="1:22" ht="24.95" customHeight="1">
      <c r="A21" s="229">
        <v>7</v>
      </c>
      <c r="B21" s="228" t="s">
        <v>200</v>
      </c>
      <c r="C21" s="243"/>
      <c r="D21" s="243"/>
      <c r="E21" s="243"/>
      <c r="F21" s="243" t="s">
        <v>332</v>
      </c>
      <c r="G21" s="244"/>
      <c r="H21" s="2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</row>
    <row r="22" spans="1:22" ht="24.95" customHeight="1">
      <c r="A22" s="228" t="s">
        <v>128</v>
      </c>
      <c r="B22" s="228"/>
      <c r="C22" s="243"/>
      <c r="D22" s="243"/>
      <c r="E22" s="243"/>
      <c r="F22" s="243"/>
      <c r="G22" s="244">
        <f>SUM(G15:G19)</f>
        <v>194.75</v>
      </c>
      <c r="H22" s="2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</row>
    <row r="23" spans="1:22" ht="24.95" customHeight="1">
      <c r="A23" s="245" t="s">
        <v>201</v>
      </c>
      <c r="B23" s="246"/>
      <c r="C23" s="247"/>
      <c r="D23" s="247"/>
      <c r="E23" s="247"/>
      <c r="F23" s="247"/>
      <c r="G23" s="248">
        <f>G22*100/450</f>
        <v>43.277777777777779</v>
      </c>
      <c r="H23" s="247" t="str">
        <f>IF(G23&gt;=91,"A1",IF(G23&gt;=81,"A2",IF(G23&gt;=71,"B1",IF(G23&gt;=61,"B2",IF(G23&gt;=51,"C1",IF(G23&gt;=41,"C2",IF(G23&gt;=33,"D","E")))))))</f>
        <v>C2</v>
      </c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</row>
    <row r="24" spans="1:22" ht="24.95" customHeight="1">
      <c r="A24" s="545" t="s">
        <v>333</v>
      </c>
      <c r="B24" s="487"/>
      <c r="C24" s="487"/>
      <c r="D24" s="487"/>
      <c r="E24" s="487"/>
      <c r="F24" s="487"/>
      <c r="G24" s="487"/>
      <c r="H24" s="487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</row>
    <row r="25" spans="1:22" ht="23.25" customHeight="1">
      <c r="A25" s="546" t="s">
        <v>266</v>
      </c>
      <c r="B25" s="547"/>
      <c r="C25" s="547"/>
      <c r="D25" s="547"/>
      <c r="E25" s="547"/>
      <c r="F25" s="547"/>
      <c r="G25" s="547"/>
      <c r="H25" s="548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</row>
    <row r="26" spans="1:22" ht="24.95" customHeight="1">
      <c r="A26" s="539" t="s">
        <v>267</v>
      </c>
      <c r="B26" s="540"/>
      <c r="C26" s="540"/>
      <c r="D26" s="540"/>
      <c r="E26" s="540"/>
      <c r="F26" s="540"/>
      <c r="G26" s="540"/>
      <c r="H26" s="541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</row>
    <row r="27" spans="1:22" ht="24.95" customHeight="1">
      <c r="A27" s="539" t="s">
        <v>268</v>
      </c>
      <c r="B27" s="540"/>
      <c r="C27" s="540"/>
      <c r="D27" s="540"/>
      <c r="E27" s="540"/>
      <c r="F27" s="540"/>
      <c r="G27" s="536" t="s">
        <v>269</v>
      </c>
      <c r="H27" s="536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</row>
    <row r="28" spans="1:22" ht="24.95" customHeight="1">
      <c r="A28" s="537" t="s">
        <v>271</v>
      </c>
      <c r="B28" s="538"/>
      <c r="C28" s="538"/>
      <c r="D28" s="538"/>
      <c r="E28" s="538"/>
      <c r="F28" s="538"/>
      <c r="G28" s="542" t="s">
        <v>294</v>
      </c>
      <c r="H28" s="5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</row>
    <row r="29" spans="1:22" ht="24.95" customHeight="1">
      <c r="A29" s="539" t="s">
        <v>273</v>
      </c>
      <c r="B29" s="540"/>
      <c r="C29" s="540"/>
      <c r="D29" s="540"/>
      <c r="E29" s="540"/>
      <c r="F29" s="543"/>
      <c r="G29" s="542"/>
      <c r="H29" s="541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</row>
    <row r="30" spans="1:22" ht="24.95" customHeight="1">
      <c r="A30" s="539" t="s">
        <v>268</v>
      </c>
      <c r="B30" s="540"/>
      <c r="C30" s="540"/>
      <c r="D30" s="540"/>
      <c r="E30" s="540"/>
      <c r="F30" s="543"/>
      <c r="G30" s="542" t="s">
        <v>269</v>
      </c>
      <c r="H30" s="541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</row>
    <row r="31" spans="1:22" ht="24.95" customHeight="1">
      <c r="A31" s="581" t="s">
        <v>274</v>
      </c>
      <c r="B31" s="581"/>
      <c r="C31" s="581"/>
      <c r="D31" s="581"/>
      <c r="E31" s="581"/>
      <c r="F31" s="581"/>
      <c r="G31" s="542" t="s">
        <v>272</v>
      </c>
      <c r="H31" s="5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</row>
    <row r="32" spans="1:22" ht="24.95" customHeight="1">
      <c r="A32" s="581" t="s">
        <v>275</v>
      </c>
      <c r="B32" s="581"/>
      <c r="C32" s="581"/>
      <c r="D32" s="581"/>
      <c r="E32" s="581"/>
      <c r="F32" s="581"/>
      <c r="G32" s="532" t="s">
        <v>272</v>
      </c>
      <c r="H32" s="58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</row>
    <row r="33" spans="1:22" ht="24.95" customHeight="1">
      <c r="A33" s="581" t="s">
        <v>276</v>
      </c>
      <c r="B33" s="581"/>
      <c r="C33" s="581"/>
      <c r="D33" s="581"/>
      <c r="E33" s="581"/>
      <c r="F33" s="581"/>
      <c r="G33" s="532" t="s">
        <v>272</v>
      </c>
      <c r="H33" s="58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</row>
    <row r="34" spans="1:22" ht="24.95" customHeight="1">
      <c r="A34" s="581" t="s">
        <v>277</v>
      </c>
      <c r="B34" s="581"/>
      <c r="C34" s="581"/>
      <c r="D34" s="581"/>
      <c r="E34" s="581"/>
      <c r="F34" s="581"/>
      <c r="G34" s="532" t="s">
        <v>272</v>
      </c>
      <c r="H34" s="58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</row>
    <row r="35" spans="1:22" ht="24.95" customHeight="1">
      <c r="A35" s="539"/>
      <c r="B35" s="540"/>
      <c r="C35" s="540"/>
      <c r="D35" s="540"/>
      <c r="E35" s="540"/>
      <c r="F35" s="540"/>
      <c r="G35" s="540"/>
      <c r="H35" s="541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</row>
    <row r="36" spans="1:22" ht="24.95" customHeight="1">
      <c r="A36" s="539" t="s">
        <v>268</v>
      </c>
      <c r="B36" s="540"/>
      <c r="C36" s="540"/>
      <c r="D36" s="540"/>
      <c r="E36" s="540"/>
      <c r="F36" s="540"/>
      <c r="G36" s="540"/>
      <c r="H36" s="541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</row>
    <row r="37" spans="1:22" ht="24.95" customHeight="1">
      <c r="A37" s="581" t="s">
        <v>279</v>
      </c>
      <c r="B37" s="581"/>
      <c r="C37" s="581"/>
      <c r="D37" s="542" t="s">
        <v>334</v>
      </c>
      <c r="E37" s="540"/>
      <c r="F37" s="540"/>
      <c r="G37" s="540"/>
      <c r="H37" s="5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</row>
    <row r="38" spans="1:22" ht="24.95" customHeight="1">
      <c r="A38" s="249" t="s">
        <v>226</v>
      </c>
      <c r="B38" s="582"/>
      <c r="C38" s="582"/>
      <c r="D38" s="582"/>
      <c r="E38" s="582"/>
      <c r="F38" s="582"/>
      <c r="G38" s="582"/>
      <c r="H38" s="582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</row>
    <row r="39" spans="1:22" ht="24.95" customHeight="1">
      <c r="A39" s="536" t="s">
        <v>282</v>
      </c>
      <c r="B39" s="536"/>
      <c r="C39" s="536"/>
      <c r="D39" s="536"/>
      <c r="E39" s="249"/>
      <c r="F39" s="250"/>
      <c r="G39" s="251" t="s">
        <v>283</v>
      </c>
      <c r="H39" s="250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</row>
    <row r="40" spans="1:22" ht="24.95" customHeight="1">
      <c r="A40" s="251" t="s">
        <v>284</v>
      </c>
      <c r="B40" s="251" t="s">
        <v>130</v>
      </c>
      <c r="C40" s="251" t="s">
        <v>284</v>
      </c>
      <c r="D40" s="251" t="s">
        <v>130</v>
      </c>
      <c r="E40" s="250"/>
      <c r="F40" s="536" t="s">
        <v>285</v>
      </c>
      <c r="G40" s="536"/>
      <c r="H40" s="249" t="s">
        <v>130</v>
      </c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</row>
    <row r="41" spans="1:22" ht="24.95" customHeight="1">
      <c r="A41" s="252" t="s">
        <v>286</v>
      </c>
      <c r="B41" s="252" t="s">
        <v>287</v>
      </c>
      <c r="C41" s="252" t="s">
        <v>288</v>
      </c>
      <c r="D41" s="252" t="s">
        <v>289</v>
      </c>
      <c r="E41" s="250"/>
      <c r="F41" s="522">
        <v>3</v>
      </c>
      <c r="G41" s="522"/>
      <c r="H41" s="252" t="s">
        <v>272</v>
      </c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</row>
    <row r="42" spans="1:22" ht="24.95" customHeight="1">
      <c r="A42" s="252" t="s">
        <v>290</v>
      </c>
      <c r="B42" s="252" t="s">
        <v>291</v>
      </c>
      <c r="C42" s="252" t="s">
        <v>292</v>
      </c>
      <c r="D42" s="252" t="s">
        <v>293</v>
      </c>
      <c r="E42" s="250"/>
      <c r="F42" s="522">
        <v>2</v>
      </c>
      <c r="G42" s="522"/>
      <c r="H42" s="252" t="s">
        <v>294</v>
      </c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</row>
    <row r="43" spans="1:22" ht="24.95" customHeight="1">
      <c r="A43" s="252" t="s">
        <v>295</v>
      </c>
      <c r="B43" s="252" t="s">
        <v>296</v>
      </c>
      <c r="C43" s="252" t="s">
        <v>297</v>
      </c>
      <c r="D43" s="252" t="s">
        <v>298</v>
      </c>
      <c r="E43" s="250"/>
      <c r="F43" s="522">
        <v>1</v>
      </c>
      <c r="G43" s="522"/>
      <c r="H43" s="252" t="s">
        <v>299</v>
      </c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</row>
    <row r="44" spans="1:22" ht="24.95" customHeight="1">
      <c r="A44" s="252" t="s">
        <v>300</v>
      </c>
      <c r="B44" s="252" t="s">
        <v>301</v>
      </c>
      <c r="C44" s="252" t="s">
        <v>302</v>
      </c>
      <c r="D44" s="252" t="s">
        <v>303</v>
      </c>
      <c r="E44" s="253"/>
      <c r="F44" s="522"/>
      <c r="G44" s="522"/>
      <c r="H44" s="25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</row>
    <row r="45" spans="1:22" ht="63.75" customHeight="1">
      <c r="A45" s="573" t="s">
        <v>335</v>
      </c>
      <c r="B45" s="574"/>
      <c r="C45" s="575" t="s">
        <v>336</v>
      </c>
      <c r="D45" s="575"/>
      <c r="E45" s="575"/>
      <c r="F45" s="575"/>
      <c r="G45" s="576" t="s">
        <v>203</v>
      </c>
      <c r="H45" s="577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</row>
    <row r="46" spans="1:22" ht="63.75" customHeight="1">
      <c r="A46" s="254"/>
      <c r="B46" s="255"/>
      <c r="C46" s="256"/>
      <c r="D46" s="256"/>
      <c r="E46" s="256"/>
      <c r="F46" s="256"/>
      <c r="G46" s="257"/>
      <c r="H46" s="258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</row>
    <row r="47" spans="1:22" ht="24.95" customHeight="1">
      <c r="A47" s="561" t="s">
        <v>132</v>
      </c>
      <c r="B47" s="505"/>
      <c r="C47" s="505"/>
      <c r="D47" s="505"/>
      <c r="E47" s="505"/>
      <c r="F47" s="505"/>
      <c r="G47" s="505"/>
      <c r="H47" s="505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</row>
    <row r="48" spans="1:22" ht="24.95" customHeight="1">
      <c r="A48" s="561" t="s">
        <v>133</v>
      </c>
      <c r="B48" s="505"/>
      <c r="C48" s="505"/>
      <c r="D48" s="505"/>
      <c r="E48" s="505"/>
      <c r="F48" s="505"/>
      <c r="G48" s="505"/>
      <c r="H48" s="505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</row>
    <row r="49" spans="1:22" ht="24.95" customHeight="1">
      <c r="A49" s="561" t="s">
        <v>134</v>
      </c>
      <c r="B49" s="505"/>
      <c r="C49" s="505"/>
      <c r="D49" s="505"/>
      <c r="E49" s="505"/>
      <c r="F49" s="505"/>
      <c r="G49" s="505"/>
      <c r="H49" s="505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</row>
    <row r="50" spans="1:22" ht="24.95" customHeight="1">
      <c r="A50" s="561" t="s">
        <v>191</v>
      </c>
      <c r="B50" s="505"/>
      <c r="C50" s="505"/>
      <c r="D50" s="505"/>
      <c r="E50" s="505"/>
      <c r="F50" s="505"/>
      <c r="G50" s="505"/>
      <c r="H50" s="505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</row>
    <row r="51" spans="1:22" ht="24.95" customHeight="1">
      <c r="A51" s="561" t="s">
        <v>192</v>
      </c>
      <c r="B51" s="505"/>
      <c r="C51" s="505"/>
      <c r="D51" s="505"/>
      <c r="E51" s="505"/>
      <c r="F51" s="505"/>
      <c r="G51" s="505"/>
      <c r="H51" s="505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</row>
    <row r="52" spans="1:22" ht="24.95" customHeight="1">
      <c r="A52" s="42" t="s">
        <v>138</v>
      </c>
      <c r="B52" s="43"/>
      <c r="C52" s="549" t="s">
        <v>327</v>
      </c>
      <c r="D52" s="505"/>
      <c r="E52" s="505"/>
      <c r="F52" s="43"/>
      <c r="G52" s="550"/>
      <c r="H52" s="505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</row>
    <row r="53" spans="1:22" ht="24.95" customHeight="1">
      <c r="A53" s="42" t="s">
        <v>122</v>
      </c>
      <c r="B53" s="43"/>
      <c r="C53" s="549" t="s">
        <v>151</v>
      </c>
      <c r="D53" s="505"/>
      <c r="E53" s="505"/>
      <c r="F53" s="44" t="s">
        <v>193</v>
      </c>
      <c r="G53" s="550">
        <v>2</v>
      </c>
      <c r="H53" s="505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</row>
    <row r="54" spans="1:22" ht="24.95" customHeight="1">
      <c r="A54" s="43" t="s">
        <v>194</v>
      </c>
      <c r="B54" s="45"/>
      <c r="C54" s="549" t="s">
        <v>337</v>
      </c>
      <c r="D54" s="505"/>
      <c r="E54" s="505"/>
      <c r="F54" s="43"/>
      <c r="G54" s="550"/>
      <c r="H54" s="505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</row>
    <row r="55" spans="1:22" ht="24.95" customHeight="1">
      <c r="A55" s="42" t="s">
        <v>195</v>
      </c>
      <c r="B55" s="43"/>
      <c r="C55" s="549" t="s">
        <v>338</v>
      </c>
      <c r="D55" s="505"/>
      <c r="E55" s="505"/>
      <c r="F55" s="43" t="s">
        <v>196</v>
      </c>
      <c r="G55" s="550">
        <v>1316</v>
      </c>
      <c r="H55" s="505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</row>
    <row r="56" spans="1:22" ht="24.95" customHeight="1">
      <c r="A56" s="551" t="s">
        <v>197</v>
      </c>
      <c r="B56" s="487"/>
      <c r="C56" s="487"/>
      <c r="D56" s="487"/>
      <c r="E56" s="487"/>
      <c r="F56" s="487"/>
      <c r="G56" s="487"/>
      <c r="H56" s="487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</row>
    <row r="57" spans="1:22" ht="24.95" customHeight="1">
      <c r="A57" s="551" t="s">
        <v>179</v>
      </c>
      <c r="B57" s="487"/>
      <c r="C57" s="487"/>
      <c r="D57" s="487"/>
      <c r="E57" s="487"/>
      <c r="F57" s="487"/>
      <c r="G57" s="487"/>
      <c r="H57" s="487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</row>
    <row r="58" spans="1:22" ht="24.95" customHeight="1">
      <c r="A58" s="552" t="s">
        <v>142</v>
      </c>
      <c r="B58" s="555" t="s">
        <v>143</v>
      </c>
      <c r="C58" s="558" t="s">
        <v>182</v>
      </c>
      <c r="D58" s="558" t="s">
        <v>198</v>
      </c>
      <c r="E58" s="558" t="s">
        <v>184</v>
      </c>
      <c r="F58" s="558" t="s">
        <v>185</v>
      </c>
      <c r="G58" s="558" t="s">
        <v>186</v>
      </c>
      <c r="H58" s="558" t="s">
        <v>130</v>
      </c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</row>
    <row r="59" spans="1:22" ht="24.95" customHeight="1">
      <c r="A59" s="553"/>
      <c r="B59" s="556"/>
      <c r="C59" s="563"/>
      <c r="D59" s="563"/>
      <c r="E59" s="563"/>
      <c r="F59" s="563"/>
      <c r="G59" s="563"/>
      <c r="H59" s="56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</row>
    <row r="60" spans="1:22" ht="24.95" customHeight="1">
      <c r="A60" s="554"/>
      <c r="B60" s="557"/>
      <c r="C60" s="564"/>
      <c r="D60" s="564"/>
      <c r="E60" s="564"/>
      <c r="F60" s="564"/>
      <c r="G60" s="564"/>
      <c r="H60" s="564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</row>
    <row r="61" spans="1:22" ht="24.95" customHeight="1">
      <c r="A61" s="46">
        <v>1</v>
      </c>
      <c r="B61" s="47" t="s">
        <v>123</v>
      </c>
      <c r="C61" s="259">
        <v>6.25</v>
      </c>
      <c r="D61" s="260">
        <v>4.5</v>
      </c>
      <c r="E61" s="261">
        <v>5</v>
      </c>
      <c r="F61" s="262">
        <v>63.5</v>
      </c>
      <c r="G61" s="263">
        <f>SUM(C61:F61)</f>
        <v>79.25</v>
      </c>
      <c r="H61" s="264" t="str">
        <f t="shared" ref="H61:H64" si="2">IF(G61&gt;=91,"A1",IF(G61&gt;=81,"A2",IF(G61&gt;=71,"B1",IF(G61&gt;=61,"B2",IF(G61&gt;=51,"C1",IF(G61&gt;=41,"C2",IF(G61&gt;=33,"D","E")))))))</f>
        <v>B1</v>
      </c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</row>
    <row r="62" spans="1:22" ht="24.95" customHeight="1">
      <c r="A62" s="46">
        <v>2</v>
      </c>
      <c r="B62" s="47" t="s">
        <v>124</v>
      </c>
      <c r="C62" s="263">
        <v>6.5</v>
      </c>
      <c r="D62" s="265" t="s">
        <v>325</v>
      </c>
      <c r="E62" s="266" t="s">
        <v>325</v>
      </c>
      <c r="F62" s="264">
        <v>50</v>
      </c>
      <c r="G62" s="267">
        <f t="shared" ref="G62:G64" si="3">C62+D62+E62+F62</f>
        <v>66.5</v>
      </c>
      <c r="H62" s="264" t="str">
        <f t="shared" si="2"/>
        <v>B2</v>
      </c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</row>
    <row r="63" spans="1:22" ht="24.95" customHeight="1">
      <c r="A63" s="46">
        <v>3</v>
      </c>
      <c r="B63" s="47" t="s">
        <v>125</v>
      </c>
      <c r="C63" s="268">
        <v>8</v>
      </c>
      <c r="D63" s="265" t="s">
        <v>325</v>
      </c>
      <c r="E63" s="268">
        <v>5</v>
      </c>
      <c r="F63" s="268">
        <v>48.5</v>
      </c>
      <c r="G63" s="267">
        <f t="shared" si="3"/>
        <v>66.5</v>
      </c>
      <c r="H63" s="264" t="str">
        <f t="shared" si="2"/>
        <v>B2</v>
      </c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</row>
    <row r="64" spans="1:22" ht="24.95" customHeight="1">
      <c r="A64" s="46">
        <v>4</v>
      </c>
      <c r="B64" s="47" t="s">
        <v>126</v>
      </c>
      <c r="C64" s="264">
        <v>9</v>
      </c>
      <c r="D64" s="269" t="s">
        <v>325</v>
      </c>
      <c r="E64" s="270" t="s">
        <v>325</v>
      </c>
      <c r="F64" s="264">
        <v>69</v>
      </c>
      <c r="G64" s="267">
        <f t="shared" si="3"/>
        <v>88</v>
      </c>
      <c r="H64" s="264" t="str">
        <f t="shared" si="2"/>
        <v>A2</v>
      </c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</row>
    <row r="65" spans="1:22" ht="24.95" customHeight="1">
      <c r="A65" s="46">
        <v>5</v>
      </c>
      <c r="B65" s="53" t="s">
        <v>330</v>
      </c>
      <c r="C65" s="52"/>
      <c r="D65" s="48"/>
      <c r="E65" s="49"/>
      <c r="F65" s="52"/>
      <c r="G65" s="50">
        <v>45</v>
      </c>
      <c r="H65" s="51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</row>
    <row r="66" spans="1:22" ht="24.95" customHeight="1">
      <c r="A66" s="46">
        <v>6</v>
      </c>
      <c r="B66" s="54" t="s">
        <v>199</v>
      </c>
      <c r="C66" s="55"/>
      <c r="D66" s="55"/>
      <c r="E66" s="55"/>
      <c r="F66" s="51" t="s">
        <v>339</v>
      </c>
      <c r="G66" s="50"/>
      <c r="H66" s="51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</row>
    <row r="67" spans="1:22" ht="24.95" customHeight="1">
      <c r="A67" s="46">
        <v>7</v>
      </c>
      <c r="B67" s="54" t="s">
        <v>200</v>
      </c>
      <c r="C67" s="55"/>
      <c r="D67" s="55"/>
      <c r="E67" s="55"/>
      <c r="F67" s="51" t="s">
        <v>340</v>
      </c>
      <c r="G67" s="50"/>
      <c r="H67" s="51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</row>
    <row r="68" spans="1:22" ht="24.95" customHeight="1">
      <c r="A68" s="56" t="s">
        <v>128</v>
      </c>
      <c r="B68" s="54"/>
      <c r="C68" s="55"/>
      <c r="D68" s="55"/>
      <c r="E68" s="55"/>
      <c r="F68" s="51"/>
      <c r="G68" s="244">
        <f>SUM(G61:G65)</f>
        <v>345.25</v>
      </c>
      <c r="H68" s="2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</row>
    <row r="69" spans="1:22" ht="24.95" customHeight="1">
      <c r="A69" s="56" t="s">
        <v>201</v>
      </c>
      <c r="B69" s="54"/>
      <c r="C69" s="55"/>
      <c r="D69" s="55"/>
      <c r="E69" s="55"/>
      <c r="F69" s="51"/>
      <c r="G69" s="248">
        <f>G68*100/450</f>
        <v>76.722222222222229</v>
      </c>
      <c r="H69" s="247" t="str">
        <f>IF(G69&gt;=91,"A1",IF(G69&gt;=81,"A2",IF(G69&gt;=71,"B1",IF(G69&gt;=61,"B2",IF(G69&gt;=51,"C1",IF(G69&gt;=41,"C2",IF(G69&gt;=33,"D","E")))))))</f>
        <v>B1</v>
      </c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</row>
    <row r="70" spans="1:22" ht="24.95" customHeight="1">
      <c r="A70" s="545" t="s">
        <v>341</v>
      </c>
      <c r="B70" s="487"/>
      <c r="C70" s="487"/>
      <c r="D70" s="487"/>
      <c r="E70" s="487"/>
      <c r="F70" s="487"/>
      <c r="G70" s="487"/>
      <c r="H70" s="487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</row>
    <row r="71" spans="1:22" ht="24.95" customHeight="1">
      <c r="A71" s="546" t="s">
        <v>266</v>
      </c>
      <c r="B71" s="547"/>
      <c r="C71" s="547"/>
      <c r="D71" s="547"/>
      <c r="E71" s="547"/>
      <c r="F71" s="547"/>
      <c r="G71" s="547"/>
      <c r="H71" s="548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</row>
    <row r="72" spans="1:22" ht="24.95" customHeight="1">
      <c r="A72" s="539" t="s">
        <v>267</v>
      </c>
      <c r="B72" s="540"/>
      <c r="C72" s="540"/>
      <c r="D72" s="540"/>
      <c r="E72" s="540"/>
      <c r="F72" s="540"/>
      <c r="G72" s="540"/>
      <c r="H72" s="541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</row>
    <row r="73" spans="1:22" ht="24.95" customHeight="1">
      <c r="A73" s="539" t="s">
        <v>268</v>
      </c>
      <c r="B73" s="540"/>
      <c r="C73" s="540"/>
      <c r="D73" s="540"/>
      <c r="E73" s="540"/>
      <c r="F73" s="543"/>
      <c r="G73" s="542" t="s">
        <v>269</v>
      </c>
      <c r="H73" s="541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</row>
    <row r="74" spans="1:22" ht="24.95" customHeight="1">
      <c r="A74" s="271" t="s">
        <v>271</v>
      </c>
      <c r="B74" s="272"/>
      <c r="C74" s="272"/>
      <c r="D74" s="272"/>
      <c r="E74" s="272"/>
      <c r="F74" s="273"/>
      <c r="G74" s="273" t="s">
        <v>272</v>
      </c>
      <c r="H74" s="274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</row>
    <row r="75" spans="1:22" ht="24.95" customHeight="1">
      <c r="A75" s="539" t="s">
        <v>273</v>
      </c>
      <c r="B75" s="540"/>
      <c r="C75" s="540"/>
      <c r="D75" s="540"/>
      <c r="E75" s="540"/>
      <c r="F75" s="543"/>
      <c r="G75" s="251"/>
      <c r="H75" s="275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</row>
    <row r="76" spans="1:22" ht="24.95" customHeight="1">
      <c r="A76" s="539" t="s">
        <v>268</v>
      </c>
      <c r="B76" s="540"/>
      <c r="C76" s="540"/>
      <c r="D76" s="540"/>
      <c r="E76" s="540"/>
      <c r="F76" s="543"/>
      <c r="G76" s="542" t="s">
        <v>269</v>
      </c>
      <c r="H76" s="541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</row>
    <row r="77" spans="1:22" ht="24.95" customHeight="1">
      <c r="A77" s="537" t="s">
        <v>274</v>
      </c>
      <c r="B77" s="538"/>
      <c r="C77" s="538"/>
      <c r="D77" s="538"/>
      <c r="E77" s="538"/>
      <c r="F77" s="544"/>
      <c r="G77" s="251" t="s">
        <v>272</v>
      </c>
      <c r="H77" s="275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</row>
    <row r="78" spans="1:22" ht="24.95" customHeight="1">
      <c r="A78" s="537" t="s">
        <v>275</v>
      </c>
      <c r="B78" s="538"/>
      <c r="C78" s="538"/>
      <c r="D78" s="538"/>
      <c r="E78" s="538"/>
      <c r="F78" s="544"/>
      <c r="G78" s="273" t="s">
        <v>272</v>
      </c>
      <c r="H78" s="274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</row>
    <row r="79" spans="1:22" ht="24.95" customHeight="1">
      <c r="A79" s="537" t="s">
        <v>276</v>
      </c>
      <c r="B79" s="538"/>
      <c r="C79" s="538"/>
      <c r="D79" s="538"/>
      <c r="E79" s="538"/>
      <c r="F79" s="538"/>
      <c r="G79" s="276" t="s">
        <v>272</v>
      </c>
      <c r="H79" s="277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</row>
    <row r="80" spans="1:22" ht="24.95" customHeight="1">
      <c r="A80" s="537" t="s">
        <v>277</v>
      </c>
      <c r="B80" s="538"/>
      <c r="C80" s="538"/>
      <c r="D80" s="538"/>
      <c r="E80" s="538"/>
      <c r="F80" s="538"/>
      <c r="G80" s="276" t="s">
        <v>272</v>
      </c>
      <c r="H80" s="277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</row>
    <row r="81" spans="1:22" ht="24.95" customHeight="1">
      <c r="A81" s="539" t="s">
        <v>278</v>
      </c>
      <c r="B81" s="540"/>
      <c r="C81" s="540"/>
      <c r="D81" s="540"/>
      <c r="E81" s="540"/>
      <c r="F81" s="540"/>
      <c r="G81" s="540"/>
      <c r="H81" s="541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</row>
    <row r="82" spans="1:22" ht="24.95" customHeight="1">
      <c r="A82" s="539" t="s">
        <v>268</v>
      </c>
      <c r="B82" s="540"/>
      <c r="C82" s="540"/>
      <c r="D82" s="540"/>
      <c r="E82" s="540"/>
      <c r="F82" s="540"/>
      <c r="G82" s="540"/>
      <c r="H82" s="541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</row>
    <row r="83" spans="1:22" ht="24.95" customHeight="1">
      <c r="A83" s="271" t="s">
        <v>279</v>
      </c>
      <c r="B83" s="542" t="s">
        <v>342</v>
      </c>
      <c r="C83" s="540"/>
      <c r="D83" s="540"/>
      <c r="E83" s="540"/>
      <c r="F83" s="540"/>
      <c r="G83" s="540"/>
      <c r="H83" s="541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</row>
    <row r="84" spans="1:22" ht="24.95" customHeight="1">
      <c r="A84" s="278" t="s">
        <v>226</v>
      </c>
      <c r="B84" s="532"/>
      <c r="C84" s="533"/>
      <c r="D84" s="533"/>
      <c r="E84" s="533"/>
      <c r="F84" s="533"/>
      <c r="G84" s="533"/>
      <c r="H84" s="534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</row>
    <row r="85" spans="1:22" ht="24.95" customHeight="1">
      <c r="A85" s="535" t="s">
        <v>282</v>
      </c>
      <c r="B85" s="536"/>
      <c r="C85" s="536"/>
      <c r="D85" s="536"/>
      <c r="E85" s="279"/>
      <c r="F85" s="250"/>
      <c r="G85" s="251" t="s">
        <v>283</v>
      </c>
      <c r="H85" s="280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</row>
    <row r="86" spans="1:22" ht="24.95" customHeight="1">
      <c r="A86" s="281" t="s">
        <v>284</v>
      </c>
      <c r="B86" s="251" t="s">
        <v>130</v>
      </c>
      <c r="C86" s="251" t="s">
        <v>284</v>
      </c>
      <c r="D86" s="251" t="s">
        <v>130</v>
      </c>
      <c r="E86" s="282"/>
      <c r="F86" s="536" t="s">
        <v>285</v>
      </c>
      <c r="G86" s="536"/>
      <c r="H86" s="283" t="s">
        <v>130</v>
      </c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</row>
    <row r="87" spans="1:22" ht="24.95" customHeight="1">
      <c r="A87" s="284" t="s">
        <v>286</v>
      </c>
      <c r="B87" s="252" t="s">
        <v>287</v>
      </c>
      <c r="C87" s="252" t="s">
        <v>288</v>
      </c>
      <c r="D87" s="252" t="s">
        <v>289</v>
      </c>
      <c r="E87" s="282"/>
      <c r="F87" s="522">
        <v>3</v>
      </c>
      <c r="G87" s="522"/>
      <c r="H87" s="285" t="s">
        <v>272</v>
      </c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</row>
    <row r="88" spans="1:22" ht="24.95" customHeight="1">
      <c r="A88" s="284" t="s">
        <v>290</v>
      </c>
      <c r="B88" s="252" t="s">
        <v>291</v>
      </c>
      <c r="C88" s="252" t="s">
        <v>292</v>
      </c>
      <c r="D88" s="252" t="s">
        <v>293</v>
      </c>
      <c r="E88" s="282"/>
      <c r="F88" s="522">
        <v>2</v>
      </c>
      <c r="G88" s="522"/>
      <c r="H88" s="285" t="s">
        <v>294</v>
      </c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</row>
    <row r="89" spans="1:22" ht="24.95" customHeight="1">
      <c r="A89" s="284" t="s">
        <v>295</v>
      </c>
      <c r="B89" s="252" t="s">
        <v>296</v>
      </c>
      <c r="C89" s="252" t="s">
        <v>297</v>
      </c>
      <c r="D89" s="252" t="s">
        <v>298</v>
      </c>
      <c r="E89" s="282"/>
      <c r="F89" s="522">
        <v>1</v>
      </c>
      <c r="G89" s="522"/>
      <c r="H89" s="285" t="s">
        <v>299</v>
      </c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</row>
    <row r="90" spans="1:22" ht="24.95" customHeight="1">
      <c r="A90" s="284" t="s">
        <v>300</v>
      </c>
      <c r="B90" s="252" t="s">
        <v>301</v>
      </c>
      <c r="C90" s="252" t="s">
        <v>302</v>
      </c>
      <c r="D90" s="252" t="s">
        <v>303</v>
      </c>
      <c r="E90" s="286"/>
      <c r="F90" s="523"/>
      <c r="G90" s="524"/>
      <c r="H90" s="287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</row>
    <row r="91" spans="1:22" ht="24.95" customHeight="1" thickBot="1">
      <c r="A91" s="525" t="s">
        <v>343</v>
      </c>
      <c r="B91" s="526"/>
      <c r="C91" s="570" t="s">
        <v>344</v>
      </c>
      <c r="D91" s="571"/>
      <c r="E91" s="571"/>
      <c r="F91" s="572"/>
      <c r="G91" s="530" t="s">
        <v>203</v>
      </c>
      <c r="H91" s="531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</row>
    <row r="92" spans="1:22" ht="24.95" customHeight="1">
      <c r="A92" s="561" t="s">
        <v>132</v>
      </c>
      <c r="B92" s="505"/>
      <c r="C92" s="505"/>
      <c r="D92" s="505"/>
      <c r="E92" s="505"/>
      <c r="F92" s="505"/>
      <c r="G92" s="505"/>
      <c r="H92" s="505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</row>
    <row r="93" spans="1:22" ht="24.95" customHeight="1">
      <c r="A93" s="561" t="s">
        <v>133</v>
      </c>
      <c r="B93" s="505"/>
      <c r="C93" s="505"/>
      <c r="D93" s="505"/>
      <c r="E93" s="505"/>
      <c r="F93" s="505"/>
      <c r="G93" s="505"/>
      <c r="H93" s="505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</row>
    <row r="94" spans="1:22" ht="24.95" customHeight="1">
      <c r="A94" s="561" t="s">
        <v>134</v>
      </c>
      <c r="B94" s="505"/>
      <c r="C94" s="505"/>
      <c r="D94" s="505"/>
      <c r="E94" s="505"/>
      <c r="F94" s="505"/>
      <c r="G94" s="505"/>
      <c r="H94" s="505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</row>
    <row r="95" spans="1:22" ht="24.95" customHeight="1">
      <c r="A95" s="561" t="s">
        <v>191</v>
      </c>
      <c r="B95" s="505"/>
      <c r="C95" s="505"/>
      <c r="D95" s="505"/>
      <c r="E95" s="505"/>
      <c r="F95" s="505"/>
      <c r="G95" s="505"/>
      <c r="H95" s="505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</row>
    <row r="96" spans="1:22" ht="24.95" customHeight="1">
      <c r="A96" s="561" t="s">
        <v>192</v>
      </c>
      <c r="B96" s="505"/>
      <c r="C96" s="505"/>
      <c r="D96" s="505"/>
      <c r="E96" s="505"/>
      <c r="F96" s="505"/>
      <c r="G96" s="505"/>
      <c r="H96" s="505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</row>
    <row r="97" spans="1:22" ht="24.95" customHeight="1">
      <c r="A97" s="42" t="s">
        <v>138</v>
      </c>
      <c r="B97" s="43"/>
      <c r="C97" s="549" t="s">
        <v>327</v>
      </c>
      <c r="D97" s="505"/>
      <c r="E97" s="505"/>
      <c r="F97" s="43"/>
      <c r="G97" s="550"/>
      <c r="H97" s="505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</row>
    <row r="98" spans="1:22" ht="24.95" customHeight="1">
      <c r="A98" s="42" t="s">
        <v>122</v>
      </c>
      <c r="B98" s="43"/>
      <c r="C98" s="549" t="s">
        <v>153</v>
      </c>
      <c r="D98" s="505"/>
      <c r="E98" s="505"/>
      <c r="F98" s="44" t="s">
        <v>193</v>
      </c>
      <c r="G98" s="550">
        <v>3</v>
      </c>
      <c r="H98" s="505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</row>
    <row r="99" spans="1:22" ht="24.95" customHeight="1">
      <c r="A99" s="43" t="s">
        <v>194</v>
      </c>
      <c r="B99" s="45"/>
      <c r="C99" s="549" t="s">
        <v>345</v>
      </c>
      <c r="D99" s="505"/>
      <c r="E99" s="505"/>
      <c r="F99" s="43"/>
      <c r="G99" s="550"/>
      <c r="H99" s="505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</row>
    <row r="100" spans="1:22" ht="24.95" customHeight="1">
      <c r="A100" s="42" t="s">
        <v>195</v>
      </c>
      <c r="B100" s="43"/>
      <c r="C100" s="549" t="s">
        <v>346</v>
      </c>
      <c r="D100" s="505"/>
      <c r="E100" s="505"/>
      <c r="F100" s="43" t="s">
        <v>196</v>
      </c>
      <c r="G100" s="550">
        <v>1491</v>
      </c>
      <c r="H100" s="505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</row>
    <row r="101" spans="1:22" ht="24.95" customHeight="1">
      <c r="A101" s="551" t="s">
        <v>197</v>
      </c>
      <c r="B101" s="487"/>
      <c r="C101" s="487"/>
      <c r="D101" s="487"/>
      <c r="E101" s="487"/>
      <c r="F101" s="487"/>
      <c r="G101" s="487"/>
      <c r="H101" s="487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</row>
    <row r="102" spans="1:22" ht="24.95" customHeight="1">
      <c r="A102" s="551" t="s">
        <v>179</v>
      </c>
      <c r="B102" s="487"/>
      <c r="C102" s="487"/>
      <c r="D102" s="487"/>
      <c r="E102" s="487"/>
      <c r="F102" s="487"/>
      <c r="G102" s="487"/>
      <c r="H102" s="487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</row>
    <row r="103" spans="1:22" ht="24.95" customHeight="1">
      <c r="A103" s="552" t="s">
        <v>142</v>
      </c>
      <c r="B103" s="555" t="s">
        <v>143</v>
      </c>
      <c r="C103" s="558" t="s">
        <v>182</v>
      </c>
      <c r="D103" s="558" t="s">
        <v>198</v>
      </c>
      <c r="E103" s="558" t="s">
        <v>184</v>
      </c>
      <c r="F103" s="558" t="s">
        <v>185</v>
      </c>
      <c r="G103" s="558" t="s">
        <v>186</v>
      </c>
      <c r="H103" s="558" t="s">
        <v>130</v>
      </c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</row>
    <row r="104" spans="1:22" ht="24.95" customHeight="1">
      <c r="A104" s="553"/>
      <c r="B104" s="556"/>
      <c r="C104" s="563"/>
      <c r="D104" s="563"/>
      <c r="E104" s="563"/>
      <c r="F104" s="563"/>
      <c r="G104" s="563"/>
      <c r="H104" s="56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</row>
    <row r="105" spans="1:22" ht="24.95" customHeight="1">
      <c r="A105" s="554"/>
      <c r="B105" s="557"/>
      <c r="C105" s="564"/>
      <c r="D105" s="564"/>
      <c r="E105" s="564"/>
      <c r="F105" s="564"/>
      <c r="G105" s="564"/>
      <c r="H105" s="564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</row>
    <row r="106" spans="1:22" ht="24.95" customHeight="1">
      <c r="A106" s="46">
        <v>1</v>
      </c>
      <c r="B106" s="47" t="s">
        <v>123</v>
      </c>
      <c r="C106" s="231">
        <v>8</v>
      </c>
      <c r="D106" s="288">
        <v>5</v>
      </c>
      <c r="E106" s="289">
        <v>4</v>
      </c>
      <c r="F106" s="289">
        <v>60.5</v>
      </c>
      <c r="G106" s="290">
        <f t="shared" ref="G106:G109" si="4">C106+D106+E106+F106</f>
        <v>77.5</v>
      </c>
      <c r="H106" s="52" t="str">
        <f t="shared" ref="H106:H109" si="5">IF(G106&gt;=91,"A1",IF(G106&gt;=81,"A2",IF(G106&gt;=71,"B1",IF(G106&gt;=61,"B2",IF(G106&gt;=51,"C1",IF(G106&gt;=41,"C2",IF(G106&gt;=33,"D","E")))))))</f>
        <v>B1</v>
      </c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</row>
    <row r="107" spans="1:22" ht="24.95" customHeight="1">
      <c r="A107" s="46">
        <v>2</v>
      </c>
      <c r="B107" s="47" t="s">
        <v>124</v>
      </c>
      <c r="C107" s="231">
        <v>8</v>
      </c>
      <c r="D107" s="288">
        <v>5</v>
      </c>
      <c r="E107" s="289">
        <v>4</v>
      </c>
      <c r="F107" s="289">
        <v>60.5</v>
      </c>
      <c r="G107" s="290">
        <f t="shared" si="4"/>
        <v>77.5</v>
      </c>
      <c r="H107" s="52" t="str">
        <f t="shared" si="5"/>
        <v>B1</v>
      </c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</row>
    <row r="108" spans="1:22" ht="24.95" customHeight="1">
      <c r="A108" s="46">
        <v>3</v>
      </c>
      <c r="B108" s="47" t="s">
        <v>125</v>
      </c>
      <c r="C108" s="289">
        <v>7</v>
      </c>
      <c r="D108" s="289">
        <v>5</v>
      </c>
      <c r="E108" s="289">
        <v>5</v>
      </c>
      <c r="F108" s="289">
        <v>42</v>
      </c>
      <c r="G108" s="291">
        <f t="shared" si="4"/>
        <v>59</v>
      </c>
      <c r="H108" s="52" t="str">
        <f t="shared" si="5"/>
        <v>C1</v>
      </c>
    </row>
    <row r="109" spans="1:22" ht="24.95" customHeight="1">
      <c r="A109" s="46">
        <v>4</v>
      </c>
      <c r="B109" s="47" t="s">
        <v>126</v>
      </c>
      <c r="C109" s="52">
        <v>9.75</v>
      </c>
      <c r="D109" s="48" t="s">
        <v>325</v>
      </c>
      <c r="E109" s="52">
        <v>5</v>
      </c>
      <c r="F109" s="52">
        <v>76.5</v>
      </c>
      <c r="G109" s="291">
        <f t="shared" si="4"/>
        <v>96.25</v>
      </c>
      <c r="H109" s="52" t="str">
        <f t="shared" si="5"/>
        <v>A1</v>
      </c>
    </row>
    <row r="110" spans="1:22" ht="24.95" customHeight="1">
      <c r="A110" s="46">
        <v>5</v>
      </c>
      <c r="B110" s="53" t="s">
        <v>330</v>
      </c>
      <c r="C110" s="52"/>
      <c r="D110" s="48"/>
      <c r="E110" s="49"/>
      <c r="F110" s="52"/>
      <c r="G110" s="50">
        <v>48</v>
      </c>
      <c r="H110" s="51"/>
    </row>
    <row r="111" spans="1:22" ht="24.95" customHeight="1">
      <c r="A111" s="46">
        <v>6</v>
      </c>
      <c r="B111" s="54" t="s">
        <v>199</v>
      </c>
      <c r="C111" s="55"/>
      <c r="D111" s="55"/>
      <c r="E111" s="55"/>
      <c r="F111" s="51" t="s">
        <v>347</v>
      </c>
      <c r="G111" s="50"/>
      <c r="H111" s="51"/>
    </row>
    <row r="112" spans="1:22" ht="24.95" customHeight="1">
      <c r="A112" s="46">
        <v>7</v>
      </c>
      <c r="B112" s="54" t="s">
        <v>200</v>
      </c>
      <c r="C112" s="55"/>
      <c r="D112" s="55"/>
      <c r="E112" s="55"/>
      <c r="F112" s="51" t="s">
        <v>348</v>
      </c>
      <c r="G112" s="50"/>
      <c r="H112" s="51"/>
    </row>
    <row r="113" spans="1:8" ht="24.95" customHeight="1">
      <c r="A113" s="56" t="s">
        <v>128</v>
      </c>
      <c r="B113" s="54"/>
      <c r="C113" s="55"/>
      <c r="D113" s="55"/>
      <c r="E113" s="55"/>
      <c r="F113" s="51"/>
      <c r="G113" s="244">
        <f>SUM(G106:G110)</f>
        <v>358.25</v>
      </c>
      <c r="H113" s="243"/>
    </row>
    <row r="114" spans="1:8" ht="24.95" customHeight="1">
      <c r="A114" s="56" t="s">
        <v>201</v>
      </c>
      <c r="B114" s="54"/>
      <c r="C114" s="55"/>
      <c r="D114" s="55"/>
      <c r="E114" s="55"/>
      <c r="F114" s="51"/>
      <c r="G114" s="248">
        <f>G113*100/450</f>
        <v>79.611111111111114</v>
      </c>
      <c r="H114" s="247" t="str">
        <f>IF(G114&gt;=91,"A1",IF(G114&gt;=81,"A2",IF(G114&gt;=71,"B1",IF(G114&gt;=61,"B2",IF(G114&gt;=51,"C1",IF(G114&gt;=41,"C2",IF(G114&gt;=33,"D","E")))))))</f>
        <v>B1</v>
      </c>
    </row>
    <row r="115" spans="1:8" ht="24.95" customHeight="1">
      <c r="A115" s="545" t="s">
        <v>349</v>
      </c>
      <c r="B115" s="487"/>
      <c r="C115" s="487"/>
      <c r="D115" s="487"/>
      <c r="E115" s="487"/>
      <c r="F115" s="487"/>
      <c r="G115" s="487"/>
      <c r="H115" s="487"/>
    </row>
    <row r="116" spans="1:8" ht="24.95" customHeight="1">
      <c r="A116" s="546" t="s">
        <v>266</v>
      </c>
      <c r="B116" s="547"/>
      <c r="C116" s="547"/>
      <c r="D116" s="547"/>
      <c r="E116" s="547"/>
      <c r="F116" s="547"/>
      <c r="G116" s="547"/>
      <c r="H116" s="548"/>
    </row>
    <row r="117" spans="1:8" ht="24.95" customHeight="1">
      <c r="A117" s="539" t="s">
        <v>267</v>
      </c>
      <c r="B117" s="540"/>
      <c r="C117" s="540"/>
      <c r="D117" s="540"/>
      <c r="E117" s="540"/>
      <c r="F117" s="540"/>
      <c r="G117" s="540"/>
      <c r="H117" s="541"/>
    </row>
    <row r="118" spans="1:8" ht="24.95" customHeight="1">
      <c r="A118" s="539" t="s">
        <v>268</v>
      </c>
      <c r="B118" s="540"/>
      <c r="C118" s="540"/>
      <c r="D118" s="540"/>
      <c r="E118" s="540"/>
      <c r="F118" s="543"/>
      <c r="G118" s="542" t="s">
        <v>269</v>
      </c>
      <c r="H118" s="541"/>
    </row>
    <row r="119" spans="1:8" ht="24.95" customHeight="1">
      <c r="A119" s="271" t="s">
        <v>271</v>
      </c>
      <c r="B119" s="272"/>
      <c r="C119" s="272"/>
      <c r="D119" s="272"/>
      <c r="E119" s="272"/>
      <c r="F119" s="273"/>
      <c r="G119" s="273" t="s">
        <v>272</v>
      </c>
      <c r="H119" s="274"/>
    </row>
    <row r="120" spans="1:8" ht="24.95" customHeight="1">
      <c r="A120" s="539" t="s">
        <v>273</v>
      </c>
      <c r="B120" s="540"/>
      <c r="C120" s="540"/>
      <c r="D120" s="540"/>
      <c r="E120" s="540"/>
      <c r="F120" s="543"/>
      <c r="G120" s="251"/>
      <c r="H120" s="275"/>
    </row>
    <row r="121" spans="1:8" ht="24.95" customHeight="1">
      <c r="A121" s="539" t="s">
        <v>268</v>
      </c>
      <c r="B121" s="540"/>
      <c r="C121" s="540"/>
      <c r="D121" s="540"/>
      <c r="E121" s="540"/>
      <c r="F121" s="543"/>
      <c r="G121" s="542" t="s">
        <v>269</v>
      </c>
      <c r="H121" s="541"/>
    </row>
    <row r="122" spans="1:8" ht="24.95" customHeight="1">
      <c r="A122" s="537" t="s">
        <v>274</v>
      </c>
      <c r="B122" s="538"/>
      <c r="C122" s="538"/>
      <c r="D122" s="538"/>
      <c r="E122" s="538"/>
      <c r="F122" s="544"/>
      <c r="G122" s="251" t="s">
        <v>272</v>
      </c>
      <c r="H122" s="275"/>
    </row>
    <row r="123" spans="1:8" ht="24.95" customHeight="1">
      <c r="A123" s="537" t="s">
        <v>275</v>
      </c>
      <c r="B123" s="538"/>
      <c r="C123" s="538"/>
      <c r="D123" s="538"/>
      <c r="E123" s="538"/>
      <c r="F123" s="544"/>
      <c r="G123" s="273" t="s">
        <v>272</v>
      </c>
      <c r="H123" s="274"/>
    </row>
    <row r="124" spans="1:8" ht="24.95" customHeight="1">
      <c r="A124" s="537" t="s">
        <v>276</v>
      </c>
      <c r="B124" s="538"/>
      <c r="C124" s="538"/>
      <c r="D124" s="538"/>
      <c r="E124" s="538"/>
      <c r="F124" s="538"/>
      <c r="G124" s="276" t="s">
        <v>272</v>
      </c>
      <c r="H124" s="277"/>
    </row>
    <row r="125" spans="1:8" ht="24.95" customHeight="1">
      <c r="A125" s="537" t="s">
        <v>277</v>
      </c>
      <c r="B125" s="538"/>
      <c r="C125" s="538"/>
      <c r="D125" s="538"/>
      <c r="E125" s="538"/>
      <c r="F125" s="538"/>
      <c r="G125" s="276" t="s">
        <v>272</v>
      </c>
      <c r="H125" s="277"/>
    </row>
    <row r="126" spans="1:8" ht="24.95" customHeight="1">
      <c r="A126" s="539" t="s">
        <v>278</v>
      </c>
      <c r="B126" s="540"/>
      <c r="C126" s="540"/>
      <c r="D126" s="540"/>
      <c r="E126" s="540"/>
      <c r="F126" s="540"/>
      <c r="G126" s="540"/>
      <c r="H126" s="541"/>
    </row>
    <row r="127" spans="1:8" ht="24.95" customHeight="1">
      <c r="A127" s="539" t="s">
        <v>268</v>
      </c>
      <c r="B127" s="540"/>
      <c r="C127" s="540"/>
      <c r="D127" s="540"/>
      <c r="E127" s="540"/>
      <c r="F127" s="540"/>
      <c r="G127" s="540"/>
      <c r="H127" s="541"/>
    </row>
    <row r="128" spans="1:8" ht="24.95" customHeight="1">
      <c r="A128" s="271" t="s">
        <v>279</v>
      </c>
      <c r="B128" s="542" t="s">
        <v>350</v>
      </c>
      <c r="C128" s="540"/>
      <c r="D128" s="540"/>
      <c r="E128" s="540"/>
      <c r="F128" s="540"/>
      <c r="G128" s="540"/>
      <c r="H128" s="541"/>
    </row>
    <row r="129" spans="1:8" ht="24.95" customHeight="1">
      <c r="A129" s="278" t="s">
        <v>226</v>
      </c>
      <c r="B129" s="532"/>
      <c r="C129" s="533"/>
      <c r="D129" s="533"/>
      <c r="E129" s="533"/>
      <c r="F129" s="533"/>
      <c r="G129" s="533"/>
      <c r="H129" s="534"/>
    </row>
    <row r="130" spans="1:8" ht="24.95" customHeight="1">
      <c r="A130" s="535" t="s">
        <v>282</v>
      </c>
      <c r="B130" s="536"/>
      <c r="C130" s="536"/>
      <c r="D130" s="536"/>
      <c r="E130" s="279"/>
      <c r="F130" s="250"/>
      <c r="G130" s="251" t="s">
        <v>283</v>
      </c>
      <c r="H130" s="280"/>
    </row>
    <row r="131" spans="1:8" ht="24.95" customHeight="1">
      <c r="A131" s="281" t="s">
        <v>284</v>
      </c>
      <c r="B131" s="251" t="s">
        <v>130</v>
      </c>
      <c r="C131" s="251" t="s">
        <v>284</v>
      </c>
      <c r="D131" s="251" t="s">
        <v>130</v>
      </c>
      <c r="E131" s="282"/>
      <c r="F131" s="536" t="s">
        <v>285</v>
      </c>
      <c r="G131" s="536"/>
      <c r="H131" s="283" t="s">
        <v>130</v>
      </c>
    </row>
    <row r="132" spans="1:8" ht="24.95" customHeight="1">
      <c r="A132" s="284" t="s">
        <v>286</v>
      </c>
      <c r="B132" s="252" t="s">
        <v>287</v>
      </c>
      <c r="C132" s="252" t="s">
        <v>288</v>
      </c>
      <c r="D132" s="252" t="s">
        <v>289</v>
      </c>
      <c r="E132" s="282"/>
      <c r="F132" s="522">
        <v>3</v>
      </c>
      <c r="G132" s="522"/>
      <c r="H132" s="285" t="s">
        <v>272</v>
      </c>
    </row>
    <row r="133" spans="1:8" ht="24.95" customHeight="1">
      <c r="A133" s="284" t="s">
        <v>290</v>
      </c>
      <c r="B133" s="252" t="s">
        <v>291</v>
      </c>
      <c r="C133" s="252" t="s">
        <v>292</v>
      </c>
      <c r="D133" s="252" t="s">
        <v>293</v>
      </c>
      <c r="E133" s="282"/>
      <c r="F133" s="522">
        <v>2</v>
      </c>
      <c r="G133" s="522"/>
      <c r="H133" s="285" t="s">
        <v>294</v>
      </c>
    </row>
    <row r="134" spans="1:8" ht="24.95" customHeight="1">
      <c r="A134" s="284" t="s">
        <v>295</v>
      </c>
      <c r="B134" s="252" t="s">
        <v>296</v>
      </c>
      <c r="C134" s="252" t="s">
        <v>297</v>
      </c>
      <c r="D134" s="252" t="s">
        <v>298</v>
      </c>
      <c r="E134" s="282"/>
      <c r="F134" s="522">
        <v>1</v>
      </c>
      <c r="G134" s="522"/>
      <c r="H134" s="285" t="s">
        <v>299</v>
      </c>
    </row>
    <row r="135" spans="1:8" ht="24.95" customHeight="1">
      <c r="A135" s="284" t="s">
        <v>300</v>
      </c>
      <c r="B135" s="252" t="s">
        <v>301</v>
      </c>
      <c r="C135" s="252" t="s">
        <v>302</v>
      </c>
      <c r="D135" s="252" t="s">
        <v>303</v>
      </c>
      <c r="E135" s="286"/>
      <c r="F135" s="523"/>
      <c r="G135" s="524"/>
      <c r="H135" s="287"/>
    </row>
    <row r="136" spans="1:8" ht="24.95" customHeight="1" thickBot="1">
      <c r="A136" s="525" t="s">
        <v>335</v>
      </c>
      <c r="B136" s="526"/>
      <c r="C136" s="527" t="s">
        <v>336</v>
      </c>
      <c r="D136" s="528"/>
      <c r="E136" s="528"/>
      <c r="F136" s="529"/>
      <c r="G136" s="530" t="s">
        <v>203</v>
      </c>
      <c r="H136" s="531"/>
    </row>
    <row r="137" spans="1:8" ht="24.95" customHeight="1">
      <c r="A137" s="561" t="s">
        <v>132</v>
      </c>
      <c r="B137" s="505"/>
      <c r="C137" s="505"/>
      <c r="D137" s="505"/>
      <c r="E137" s="505"/>
      <c r="F137" s="505"/>
      <c r="G137" s="505"/>
      <c r="H137" s="505"/>
    </row>
    <row r="138" spans="1:8" ht="24.95" customHeight="1">
      <c r="A138" s="561" t="s">
        <v>133</v>
      </c>
      <c r="B138" s="505"/>
      <c r="C138" s="505"/>
      <c r="D138" s="505"/>
      <c r="E138" s="505"/>
      <c r="F138" s="505"/>
      <c r="G138" s="505"/>
      <c r="H138" s="505"/>
    </row>
    <row r="139" spans="1:8" ht="24.95" customHeight="1">
      <c r="A139" s="561" t="s">
        <v>134</v>
      </c>
      <c r="B139" s="505"/>
      <c r="C139" s="505"/>
      <c r="D139" s="505"/>
      <c r="E139" s="505"/>
      <c r="F139" s="505"/>
      <c r="G139" s="505"/>
      <c r="H139" s="505"/>
    </row>
    <row r="140" spans="1:8" ht="24.95" customHeight="1">
      <c r="A140" s="561" t="s">
        <v>191</v>
      </c>
      <c r="B140" s="505"/>
      <c r="C140" s="505"/>
      <c r="D140" s="505"/>
      <c r="E140" s="505"/>
      <c r="F140" s="505"/>
      <c r="G140" s="505"/>
      <c r="H140" s="505"/>
    </row>
    <row r="141" spans="1:8" ht="24.95" customHeight="1">
      <c r="A141" s="561" t="s">
        <v>192</v>
      </c>
      <c r="B141" s="505"/>
      <c r="C141" s="505"/>
      <c r="D141" s="505"/>
      <c r="E141" s="505"/>
      <c r="F141" s="505"/>
      <c r="G141" s="505"/>
      <c r="H141" s="505"/>
    </row>
    <row r="142" spans="1:8" ht="24.95" customHeight="1">
      <c r="A142" s="42" t="s">
        <v>138</v>
      </c>
      <c r="B142" s="43"/>
      <c r="C142" s="549" t="s">
        <v>327</v>
      </c>
      <c r="D142" s="505"/>
      <c r="E142" s="505"/>
      <c r="F142" s="43"/>
      <c r="G142" s="550"/>
      <c r="H142" s="505"/>
    </row>
    <row r="143" spans="1:8" ht="24.95" customHeight="1">
      <c r="A143" s="42" t="s">
        <v>122</v>
      </c>
      <c r="B143" s="43"/>
      <c r="C143" s="549" t="s">
        <v>155</v>
      </c>
      <c r="D143" s="505"/>
      <c r="E143" s="505"/>
      <c r="F143" s="44" t="s">
        <v>193</v>
      </c>
      <c r="G143" s="550">
        <v>4</v>
      </c>
      <c r="H143" s="505"/>
    </row>
    <row r="144" spans="1:8" ht="24.95" customHeight="1">
      <c r="A144" s="43" t="s">
        <v>194</v>
      </c>
      <c r="B144" s="45"/>
      <c r="C144" s="549" t="s">
        <v>351</v>
      </c>
      <c r="D144" s="505"/>
      <c r="E144" s="505"/>
      <c r="F144" s="43"/>
      <c r="G144" s="550"/>
      <c r="H144" s="505"/>
    </row>
    <row r="145" spans="1:8" ht="24.95" customHeight="1">
      <c r="A145" s="42" t="s">
        <v>195</v>
      </c>
      <c r="B145" s="43"/>
      <c r="C145" s="549" t="s">
        <v>352</v>
      </c>
      <c r="D145" s="505"/>
      <c r="E145" s="505"/>
      <c r="F145" s="43" t="s">
        <v>196</v>
      </c>
      <c r="G145" s="550">
        <v>1346</v>
      </c>
      <c r="H145" s="505"/>
    </row>
    <row r="146" spans="1:8" ht="24.95" customHeight="1">
      <c r="A146" s="551" t="s">
        <v>197</v>
      </c>
      <c r="B146" s="487"/>
      <c r="C146" s="487"/>
      <c r="D146" s="487"/>
      <c r="E146" s="487"/>
      <c r="F146" s="487"/>
      <c r="G146" s="487"/>
      <c r="H146" s="487"/>
    </row>
    <row r="147" spans="1:8" ht="24.95" customHeight="1">
      <c r="A147" s="551" t="s">
        <v>179</v>
      </c>
      <c r="B147" s="487"/>
      <c r="C147" s="487"/>
      <c r="D147" s="487"/>
      <c r="E147" s="487"/>
      <c r="F147" s="487"/>
      <c r="G147" s="487"/>
      <c r="H147" s="487"/>
    </row>
    <row r="148" spans="1:8" ht="24.95" customHeight="1">
      <c r="A148" s="552" t="s">
        <v>142</v>
      </c>
      <c r="B148" s="555" t="s">
        <v>143</v>
      </c>
      <c r="C148" s="558" t="s">
        <v>182</v>
      </c>
      <c r="D148" s="558" t="s">
        <v>198</v>
      </c>
      <c r="E148" s="558" t="s">
        <v>184</v>
      </c>
      <c r="F148" s="558" t="s">
        <v>185</v>
      </c>
      <c r="G148" s="558" t="s">
        <v>186</v>
      </c>
      <c r="H148" s="558" t="s">
        <v>130</v>
      </c>
    </row>
    <row r="149" spans="1:8" ht="24.95" customHeight="1">
      <c r="A149" s="553"/>
      <c r="B149" s="556"/>
      <c r="C149" s="563"/>
      <c r="D149" s="563"/>
      <c r="E149" s="563"/>
      <c r="F149" s="563"/>
      <c r="G149" s="563"/>
      <c r="H149" s="563"/>
    </row>
    <row r="150" spans="1:8" ht="24.95" customHeight="1">
      <c r="A150" s="554"/>
      <c r="B150" s="557"/>
      <c r="C150" s="564"/>
      <c r="D150" s="564"/>
      <c r="E150" s="564"/>
      <c r="F150" s="564"/>
      <c r="G150" s="564"/>
      <c r="H150" s="564"/>
    </row>
    <row r="151" spans="1:8" ht="24.95" customHeight="1">
      <c r="A151" s="46">
        <v>1</v>
      </c>
      <c r="B151" s="47" t="s">
        <v>123</v>
      </c>
      <c r="C151" s="231">
        <v>9.75</v>
      </c>
      <c r="D151" s="288">
        <v>5</v>
      </c>
      <c r="E151" s="289">
        <v>5</v>
      </c>
      <c r="F151" s="289">
        <v>67</v>
      </c>
      <c r="G151" s="290">
        <f t="shared" ref="G151:G154" si="6">C151+D151+E151+F151</f>
        <v>86.75</v>
      </c>
      <c r="H151" s="52" t="str">
        <f t="shared" ref="H151:H154" si="7">IF(G151&gt;=91,"A1",IF(G151&gt;=81,"A2",IF(G151&gt;=71,"B1",IF(G151&gt;=61,"B2",IF(G151&gt;=51,"C1",IF(G151&gt;=41,"C2",IF(G151&gt;=33,"D","E")))))))</f>
        <v>A2</v>
      </c>
    </row>
    <row r="152" spans="1:8" ht="24.95" customHeight="1">
      <c r="A152" s="46">
        <v>2</v>
      </c>
      <c r="B152" s="47" t="s">
        <v>124</v>
      </c>
      <c r="C152" s="52">
        <v>10</v>
      </c>
      <c r="D152" s="289">
        <v>5</v>
      </c>
      <c r="E152" s="289">
        <v>5</v>
      </c>
      <c r="F152" s="52">
        <v>59.5</v>
      </c>
      <c r="G152" s="291">
        <f t="shared" si="6"/>
        <v>79.5</v>
      </c>
      <c r="H152" s="52" t="str">
        <f t="shared" si="7"/>
        <v>B1</v>
      </c>
    </row>
    <row r="153" spans="1:8" ht="24.95" customHeight="1">
      <c r="A153" s="46">
        <v>3</v>
      </c>
      <c r="B153" s="47" t="s">
        <v>125</v>
      </c>
      <c r="C153" s="289">
        <v>7.75</v>
      </c>
      <c r="D153" s="289">
        <v>5</v>
      </c>
      <c r="E153" s="289">
        <v>5</v>
      </c>
      <c r="F153" s="289">
        <v>58.5</v>
      </c>
      <c r="G153" s="291">
        <f t="shared" si="6"/>
        <v>76.25</v>
      </c>
      <c r="H153" s="52" t="str">
        <f t="shared" si="7"/>
        <v>B1</v>
      </c>
    </row>
    <row r="154" spans="1:8" ht="24.95" customHeight="1">
      <c r="A154" s="46">
        <v>4</v>
      </c>
      <c r="B154" s="47" t="s">
        <v>126</v>
      </c>
      <c r="C154" s="52">
        <v>8.75</v>
      </c>
      <c r="D154" s="48" t="s">
        <v>324</v>
      </c>
      <c r="E154" s="52">
        <v>5</v>
      </c>
      <c r="F154" s="52">
        <v>72.5</v>
      </c>
      <c r="G154" s="291">
        <f t="shared" si="6"/>
        <v>90.75</v>
      </c>
      <c r="H154" s="52" t="str">
        <f t="shared" si="7"/>
        <v>A2</v>
      </c>
    </row>
    <row r="155" spans="1:8" ht="24.95" customHeight="1">
      <c r="A155" s="46">
        <v>5</v>
      </c>
      <c r="B155" s="53" t="s">
        <v>330</v>
      </c>
      <c r="C155" s="52"/>
      <c r="D155" s="48"/>
      <c r="E155" s="49"/>
      <c r="F155" s="292"/>
      <c r="G155" s="52">
        <v>47.5</v>
      </c>
      <c r="H155" s="51"/>
    </row>
    <row r="156" spans="1:8" ht="24.95" customHeight="1">
      <c r="A156" s="46">
        <v>6</v>
      </c>
      <c r="B156" s="54" t="s">
        <v>199</v>
      </c>
      <c r="C156" s="55"/>
      <c r="D156" s="55"/>
      <c r="E156" s="55"/>
      <c r="F156" s="51" t="s">
        <v>353</v>
      </c>
      <c r="G156" s="50"/>
      <c r="H156" s="51"/>
    </row>
    <row r="157" spans="1:8" ht="24.95" customHeight="1">
      <c r="A157" s="46">
        <v>7</v>
      </c>
      <c r="B157" s="54" t="s">
        <v>200</v>
      </c>
      <c r="C157" s="55"/>
      <c r="D157" s="55"/>
      <c r="E157" s="55"/>
      <c r="F157" s="51" t="s">
        <v>354</v>
      </c>
      <c r="G157" s="50"/>
      <c r="H157" s="51"/>
    </row>
    <row r="158" spans="1:8" ht="24.95" customHeight="1">
      <c r="A158" s="56" t="s">
        <v>128</v>
      </c>
      <c r="B158" s="54"/>
      <c r="C158" s="55"/>
      <c r="D158" s="55"/>
      <c r="E158" s="55"/>
      <c r="F158" s="51"/>
      <c r="G158" s="244">
        <f>SUM(G151:G155)</f>
        <v>380.75</v>
      </c>
      <c r="H158" s="243"/>
    </row>
    <row r="159" spans="1:8" ht="24.95" customHeight="1">
      <c r="A159" s="56" t="s">
        <v>201</v>
      </c>
      <c r="B159" s="54"/>
      <c r="C159" s="55"/>
      <c r="D159" s="55"/>
      <c r="E159" s="55"/>
      <c r="F159" s="51"/>
      <c r="G159" s="248">
        <f>G158*100/450</f>
        <v>84.611111111111114</v>
      </c>
      <c r="H159" s="247" t="str">
        <f>IF(G159&gt;=91,"A1",IF(G159&gt;=81,"A2",IF(G159&gt;=71,"B1",IF(G159&gt;=61,"B2",IF(G159&gt;=51,"C1",IF(G159&gt;=41,"C2",IF(G159&gt;=33,"D","E")))))))</f>
        <v>A2</v>
      </c>
    </row>
    <row r="160" spans="1:8" ht="24.95" customHeight="1">
      <c r="A160" s="545" t="s">
        <v>355</v>
      </c>
      <c r="B160" s="487"/>
      <c r="C160" s="487"/>
      <c r="D160" s="487"/>
      <c r="E160" s="487"/>
      <c r="F160" s="487"/>
      <c r="G160" s="487"/>
      <c r="H160" s="487"/>
    </row>
    <row r="161" spans="1:8" ht="24.95" customHeight="1">
      <c r="A161" s="546" t="s">
        <v>266</v>
      </c>
      <c r="B161" s="547"/>
      <c r="C161" s="547"/>
      <c r="D161" s="547"/>
      <c r="E161" s="547"/>
      <c r="F161" s="547"/>
      <c r="G161" s="547"/>
      <c r="H161" s="548"/>
    </row>
    <row r="162" spans="1:8" ht="24.95" customHeight="1">
      <c r="A162" s="539" t="s">
        <v>267</v>
      </c>
      <c r="B162" s="540"/>
      <c r="C162" s="540"/>
      <c r="D162" s="540"/>
      <c r="E162" s="540"/>
      <c r="F162" s="540"/>
      <c r="G162" s="540"/>
      <c r="H162" s="541"/>
    </row>
    <row r="163" spans="1:8" ht="24.95" customHeight="1">
      <c r="A163" s="539" t="s">
        <v>268</v>
      </c>
      <c r="B163" s="540"/>
      <c r="C163" s="540"/>
      <c r="D163" s="540"/>
      <c r="E163" s="540"/>
      <c r="F163" s="543"/>
      <c r="G163" s="542" t="s">
        <v>269</v>
      </c>
      <c r="H163" s="541"/>
    </row>
    <row r="164" spans="1:8" ht="24.95" customHeight="1">
      <c r="A164" s="271" t="s">
        <v>271</v>
      </c>
      <c r="B164" s="272"/>
      <c r="C164" s="272"/>
      <c r="D164" s="272"/>
      <c r="E164" s="272"/>
      <c r="F164" s="273"/>
      <c r="G164" s="273" t="s">
        <v>272</v>
      </c>
      <c r="H164" s="274"/>
    </row>
    <row r="165" spans="1:8" ht="24.95" customHeight="1">
      <c r="A165" s="539" t="s">
        <v>273</v>
      </c>
      <c r="B165" s="540"/>
      <c r="C165" s="540"/>
      <c r="D165" s="540"/>
      <c r="E165" s="540"/>
      <c r="F165" s="543"/>
      <c r="G165" s="251"/>
      <c r="H165" s="275"/>
    </row>
    <row r="166" spans="1:8" ht="24.95" customHeight="1">
      <c r="A166" s="539" t="s">
        <v>268</v>
      </c>
      <c r="B166" s="540"/>
      <c r="C166" s="540"/>
      <c r="D166" s="540"/>
      <c r="E166" s="540"/>
      <c r="F166" s="543"/>
      <c r="G166" s="542" t="s">
        <v>269</v>
      </c>
      <c r="H166" s="541"/>
    </row>
    <row r="167" spans="1:8" ht="24.95" customHeight="1">
      <c r="A167" s="537" t="s">
        <v>274</v>
      </c>
      <c r="B167" s="538"/>
      <c r="C167" s="538"/>
      <c r="D167" s="538"/>
      <c r="E167" s="538"/>
      <c r="F167" s="544"/>
      <c r="G167" s="251" t="s">
        <v>272</v>
      </c>
      <c r="H167" s="275"/>
    </row>
    <row r="168" spans="1:8" ht="24.95" customHeight="1">
      <c r="A168" s="537" t="s">
        <v>275</v>
      </c>
      <c r="B168" s="538"/>
      <c r="C168" s="538"/>
      <c r="D168" s="538"/>
      <c r="E168" s="538"/>
      <c r="F168" s="544"/>
      <c r="G168" s="273" t="s">
        <v>272</v>
      </c>
      <c r="H168" s="274"/>
    </row>
    <row r="169" spans="1:8" ht="24.95" customHeight="1">
      <c r="A169" s="537" t="s">
        <v>276</v>
      </c>
      <c r="B169" s="538"/>
      <c r="C169" s="538"/>
      <c r="D169" s="538"/>
      <c r="E169" s="538"/>
      <c r="F169" s="538"/>
      <c r="G169" s="276" t="s">
        <v>272</v>
      </c>
      <c r="H169" s="277"/>
    </row>
    <row r="170" spans="1:8" ht="24.95" customHeight="1">
      <c r="A170" s="537" t="s">
        <v>277</v>
      </c>
      <c r="B170" s="538"/>
      <c r="C170" s="538"/>
      <c r="D170" s="538"/>
      <c r="E170" s="538"/>
      <c r="F170" s="538"/>
      <c r="G170" s="276" t="s">
        <v>272</v>
      </c>
      <c r="H170" s="277"/>
    </row>
    <row r="171" spans="1:8" ht="24.95" customHeight="1">
      <c r="A171" s="539" t="s">
        <v>278</v>
      </c>
      <c r="B171" s="540"/>
      <c r="C171" s="540"/>
      <c r="D171" s="540"/>
      <c r="E171" s="540"/>
      <c r="F171" s="540"/>
      <c r="G171" s="540"/>
      <c r="H171" s="541"/>
    </row>
    <row r="172" spans="1:8" ht="24.95" customHeight="1">
      <c r="A172" s="539" t="s">
        <v>268</v>
      </c>
      <c r="B172" s="540"/>
      <c r="C172" s="540"/>
      <c r="D172" s="540"/>
      <c r="E172" s="540"/>
      <c r="F172" s="540"/>
      <c r="G172" s="540"/>
      <c r="H172" s="541"/>
    </row>
    <row r="173" spans="1:8" ht="24.95" customHeight="1">
      <c r="A173" s="271" t="s">
        <v>279</v>
      </c>
      <c r="B173" s="542" t="s">
        <v>356</v>
      </c>
      <c r="C173" s="540"/>
      <c r="D173" s="540"/>
      <c r="E173" s="540"/>
      <c r="F173" s="540"/>
      <c r="G173" s="540"/>
      <c r="H173" s="541"/>
    </row>
    <row r="174" spans="1:8" ht="24.95" customHeight="1">
      <c r="A174" s="278" t="s">
        <v>226</v>
      </c>
      <c r="B174" s="532"/>
      <c r="C174" s="533"/>
      <c r="D174" s="533"/>
      <c r="E174" s="533"/>
      <c r="F174" s="533"/>
      <c r="G174" s="533"/>
      <c r="H174" s="534"/>
    </row>
    <row r="175" spans="1:8" ht="24.95" customHeight="1">
      <c r="A175" s="535" t="s">
        <v>282</v>
      </c>
      <c r="B175" s="536"/>
      <c r="C175" s="536"/>
      <c r="D175" s="536"/>
      <c r="E175" s="279"/>
      <c r="F175" s="250"/>
      <c r="G175" s="251" t="s">
        <v>283</v>
      </c>
      <c r="H175" s="280"/>
    </row>
    <row r="176" spans="1:8" ht="24.95" customHeight="1">
      <c r="A176" s="281" t="s">
        <v>284</v>
      </c>
      <c r="B176" s="251" t="s">
        <v>130</v>
      </c>
      <c r="C176" s="251" t="s">
        <v>284</v>
      </c>
      <c r="D176" s="251" t="s">
        <v>130</v>
      </c>
      <c r="E176" s="282"/>
      <c r="F176" s="536" t="s">
        <v>285</v>
      </c>
      <c r="G176" s="536"/>
      <c r="H176" s="283" t="s">
        <v>130</v>
      </c>
    </row>
    <row r="177" spans="1:8" ht="24.95" customHeight="1">
      <c r="A177" s="284" t="s">
        <v>286</v>
      </c>
      <c r="B177" s="252" t="s">
        <v>287</v>
      </c>
      <c r="C177" s="252" t="s">
        <v>288</v>
      </c>
      <c r="D177" s="252" t="s">
        <v>289</v>
      </c>
      <c r="E177" s="282"/>
      <c r="F177" s="522">
        <v>3</v>
      </c>
      <c r="G177" s="522"/>
      <c r="H177" s="285" t="s">
        <v>272</v>
      </c>
    </row>
    <row r="178" spans="1:8" ht="24.95" customHeight="1">
      <c r="A178" s="284" t="s">
        <v>290</v>
      </c>
      <c r="B178" s="252" t="s">
        <v>291</v>
      </c>
      <c r="C178" s="252" t="s">
        <v>292</v>
      </c>
      <c r="D178" s="252" t="s">
        <v>293</v>
      </c>
      <c r="E178" s="282"/>
      <c r="F178" s="522">
        <v>2</v>
      </c>
      <c r="G178" s="522"/>
      <c r="H178" s="285" t="s">
        <v>294</v>
      </c>
    </row>
    <row r="179" spans="1:8" ht="24.95" customHeight="1">
      <c r="A179" s="284" t="s">
        <v>295</v>
      </c>
      <c r="B179" s="252" t="s">
        <v>296</v>
      </c>
      <c r="C179" s="252" t="s">
        <v>297</v>
      </c>
      <c r="D179" s="252" t="s">
        <v>298</v>
      </c>
      <c r="E179" s="282"/>
      <c r="F179" s="522">
        <v>1</v>
      </c>
      <c r="G179" s="522"/>
      <c r="H179" s="285" t="s">
        <v>299</v>
      </c>
    </row>
    <row r="180" spans="1:8" ht="24.95" customHeight="1">
      <c r="A180" s="284" t="s">
        <v>300</v>
      </c>
      <c r="B180" s="252" t="s">
        <v>301</v>
      </c>
      <c r="C180" s="252" t="s">
        <v>302</v>
      </c>
      <c r="D180" s="252" t="s">
        <v>303</v>
      </c>
      <c r="E180" s="286"/>
      <c r="F180" s="523"/>
      <c r="G180" s="524"/>
      <c r="H180" s="287"/>
    </row>
    <row r="181" spans="1:8" ht="24.95" customHeight="1" thickBot="1">
      <c r="A181" s="525" t="s">
        <v>335</v>
      </c>
      <c r="B181" s="526"/>
      <c r="C181" s="527" t="s">
        <v>336</v>
      </c>
      <c r="D181" s="528"/>
      <c r="E181" s="528"/>
      <c r="F181" s="529"/>
      <c r="G181" s="530" t="s">
        <v>203</v>
      </c>
      <c r="H181" s="531"/>
    </row>
    <row r="182" spans="1:8" ht="24.95" customHeight="1">
      <c r="A182" s="561" t="s">
        <v>132</v>
      </c>
      <c r="B182" s="505"/>
      <c r="C182" s="505"/>
      <c r="D182" s="505"/>
      <c r="E182" s="505"/>
      <c r="F182" s="505"/>
      <c r="G182" s="505"/>
      <c r="H182" s="505"/>
    </row>
    <row r="183" spans="1:8" ht="24.95" customHeight="1">
      <c r="A183" s="561" t="s">
        <v>133</v>
      </c>
      <c r="B183" s="505"/>
      <c r="C183" s="505"/>
      <c r="D183" s="505"/>
      <c r="E183" s="505"/>
      <c r="F183" s="505"/>
      <c r="G183" s="505"/>
      <c r="H183" s="505"/>
    </row>
    <row r="184" spans="1:8" ht="24.95" customHeight="1">
      <c r="A184" s="561" t="s">
        <v>134</v>
      </c>
      <c r="B184" s="505"/>
      <c r="C184" s="505"/>
      <c r="D184" s="505"/>
      <c r="E184" s="505"/>
      <c r="F184" s="505"/>
      <c r="G184" s="505"/>
      <c r="H184" s="505"/>
    </row>
    <row r="185" spans="1:8" ht="24.95" customHeight="1">
      <c r="A185" s="561" t="s">
        <v>191</v>
      </c>
      <c r="B185" s="505"/>
      <c r="C185" s="505"/>
      <c r="D185" s="505"/>
      <c r="E185" s="505"/>
      <c r="F185" s="505"/>
      <c r="G185" s="505"/>
      <c r="H185" s="505"/>
    </row>
    <row r="186" spans="1:8" ht="24.95" customHeight="1">
      <c r="A186" s="561" t="s">
        <v>192</v>
      </c>
      <c r="B186" s="505"/>
      <c r="C186" s="505"/>
      <c r="D186" s="505"/>
      <c r="E186" s="505"/>
      <c r="F186" s="505"/>
      <c r="G186" s="505"/>
      <c r="H186" s="505"/>
    </row>
    <row r="187" spans="1:8" ht="24.95" customHeight="1">
      <c r="A187" s="42" t="s">
        <v>138</v>
      </c>
      <c r="B187" s="43"/>
      <c r="C187" s="549" t="s">
        <v>327</v>
      </c>
      <c r="D187" s="505"/>
      <c r="E187" s="505"/>
      <c r="F187" s="43"/>
      <c r="G187" s="550"/>
      <c r="H187" s="505"/>
    </row>
    <row r="188" spans="1:8" ht="24.95" customHeight="1">
      <c r="A188" s="42" t="s">
        <v>122</v>
      </c>
      <c r="B188" s="43"/>
      <c r="C188" s="549" t="s">
        <v>157</v>
      </c>
      <c r="D188" s="505"/>
      <c r="E188" s="505"/>
      <c r="F188" s="44" t="s">
        <v>193</v>
      </c>
      <c r="G188" s="550">
        <v>5</v>
      </c>
      <c r="H188" s="505"/>
    </row>
    <row r="189" spans="1:8" ht="24.95" customHeight="1">
      <c r="A189" s="43" t="s">
        <v>194</v>
      </c>
      <c r="B189" s="45"/>
      <c r="C189" s="549" t="s">
        <v>357</v>
      </c>
      <c r="D189" s="505"/>
      <c r="E189" s="505"/>
      <c r="F189" s="43"/>
      <c r="G189" s="550"/>
      <c r="H189" s="505"/>
    </row>
    <row r="190" spans="1:8" ht="24.95" customHeight="1">
      <c r="A190" s="42" t="s">
        <v>195</v>
      </c>
      <c r="B190" s="43"/>
      <c r="C190" s="549" t="s">
        <v>358</v>
      </c>
      <c r="D190" s="505"/>
      <c r="E190" s="505"/>
      <c r="F190" s="43" t="s">
        <v>196</v>
      </c>
      <c r="G190" s="550">
        <v>1395</v>
      </c>
      <c r="H190" s="505"/>
    </row>
    <row r="191" spans="1:8" ht="24.95" customHeight="1">
      <c r="A191" s="551" t="s">
        <v>197</v>
      </c>
      <c r="B191" s="487"/>
      <c r="C191" s="487"/>
      <c r="D191" s="487"/>
      <c r="E191" s="487"/>
      <c r="F191" s="487"/>
      <c r="G191" s="487"/>
      <c r="H191" s="487"/>
    </row>
    <row r="192" spans="1:8" ht="24.95" customHeight="1">
      <c r="A192" s="551" t="s">
        <v>179</v>
      </c>
      <c r="B192" s="487"/>
      <c r="C192" s="487"/>
      <c r="D192" s="487"/>
      <c r="E192" s="487"/>
      <c r="F192" s="487"/>
      <c r="G192" s="487"/>
      <c r="H192" s="487"/>
    </row>
    <row r="193" spans="1:8" ht="24.95" customHeight="1">
      <c r="A193" s="552" t="s">
        <v>142</v>
      </c>
      <c r="B193" s="555" t="s">
        <v>143</v>
      </c>
      <c r="C193" s="558" t="s">
        <v>182</v>
      </c>
      <c r="D193" s="558" t="s">
        <v>198</v>
      </c>
      <c r="E193" s="558" t="s">
        <v>184</v>
      </c>
      <c r="F193" s="558" t="s">
        <v>185</v>
      </c>
      <c r="G193" s="558" t="s">
        <v>186</v>
      </c>
      <c r="H193" s="558" t="s">
        <v>130</v>
      </c>
    </row>
    <row r="194" spans="1:8" ht="24.95" customHeight="1">
      <c r="A194" s="553"/>
      <c r="B194" s="556"/>
      <c r="C194" s="563"/>
      <c r="D194" s="563"/>
      <c r="E194" s="563"/>
      <c r="F194" s="563"/>
      <c r="G194" s="563"/>
      <c r="H194" s="563"/>
    </row>
    <row r="195" spans="1:8" ht="24.95" customHeight="1">
      <c r="A195" s="554"/>
      <c r="B195" s="557"/>
      <c r="C195" s="564"/>
      <c r="D195" s="564"/>
      <c r="E195" s="564"/>
      <c r="F195" s="564"/>
      <c r="G195" s="564"/>
      <c r="H195" s="564"/>
    </row>
    <row r="196" spans="1:8" ht="24.95" customHeight="1">
      <c r="A196" s="46">
        <v>1</v>
      </c>
      <c r="B196" s="47" t="s">
        <v>123</v>
      </c>
      <c r="C196" s="231">
        <v>8.5</v>
      </c>
      <c r="D196" s="288">
        <v>5</v>
      </c>
      <c r="E196" s="289">
        <v>4</v>
      </c>
      <c r="F196" s="289">
        <v>69.5</v>
      </c>
      <c r="G196" s="290">
        <f t="shared" ref="G196:G199" si="8">C196+D196+E196+F196</f>
        <v>87</v>
      </c>
      <c r="H196" s="52" t="str">
        <f t="shared" ref="H196:H199" si="9">IF(G196&gt;=91,"A1",IF(G196&gt;=81,"A2",IF(G196&gt;=71,"B1",IF(G196&gt;=61,"B2",IF(G196&gt;=51,"C1",IF(G196&gt;=41,"C2",IF(G196&gt;=33,"D","E")))))))</f>
        <v>A2</v>
      </c>
    </row>
    <row r="197" spans="1:8" ht="24.95" customHeight="1">
      <c r="A197" s="46">
        <v>2</v>
      </c>
      <c r="B197" s="47" t="s">
        <v>124</v>
      </c>
      <c r="C197" s="52">
        <v>9.75</v>
      </c>
      <c r="D197" s="289">
        <v>5</v>
      </c>
      <c r="E197" s="289">
        <v>5</v>
      </c>
      <c r="F197" s="52">
        <v>61.5</v>
      </c>
      <c r="G197" s="291">
        <f t="shared" si="8"/>
        <v>81.25</v>
      </c>
      <c r="H197" s="52" t="str">
        <f t="shared" si="9"/>
        <v>A2</v>
      </c>
    </row>
    <row r="198" spans="1:8" ht="24.95" customHeight="1">
      <c r="A198" s="46">
        <v>3</v>
      </c>
      <c r="B198" s="47" t="s">
        <v>125</v>
      </c>
      <c r="C198" s="289">
        <v>6</v>
      </c>
      <c r="D198" s="289">
        <v>5</v>
      </c>
      <c r="E198" s="289">
        <v>5</v>
      </c>
      <c r="F198" s="289">
        <v>54.5</v>
      </c>
      <c r="G198" s="291">
        <f t="shared" si="8"/>
        <v>70.5</v>
      </c>
      <c r="H198" s="52" t="str">
        <f t="shared" si="9"/>
        <v>B2</v>
      </c>
    </row>
    <row r="199" spans="1:8" ht="24.95" customHeight="1">
      <c r="A199" s="46">
        <v>4</v>
      </c>
      <c r="B199" s="47" t="s">
        <v>126</v>
      </c>
      <c r="C199" s="52">
        <v>5.75</v>
      </c>
      <c r="D199" s="48" t="s">
        <v>324</v>
      </c>
      <c r="E199" s="52">
        <v>4.5</v>
      </c>
      <c r="F199" s="52">
        <v>72</v>
      </c>
      <c r="G199" s="291">
        <f t="shared" si="8"/>
        <v>86.75</v>
      </c>
      <c r="H199" s="52" t="str">
        <f t="shared" si="9"/>
        <v>A2</v>
      </c>
    </row>
    <row r="200" spans="1:8" ht="24.95" customHeight="1">
      <c r="A200" s="46">
        <v>5</v>
      </c>
      <c r="B200" s="53" t="s">
        <v>330</v>
      </c>
      <c r="C200" s="52"/>
      <c r="D200" s="48"/>
      <c r="E200" s="49"/>
      <c r="F200" s="242"/>
      <c r="G200" s="52">
        <v>44.5</v>
      </c>
      <c r="H200" s="51"/>
    </row>
    <row r="201" spans="1:8" ht="24.95" customHeight="1">
      <c r="A201" s="46">
        <v>6</v>
      </c>
      <c r="B201" s="54" t="s">
        <v>199</v>
      </c>
      <c r="C201" s="51"/>
      <c r="D201" s="51"/>
      <c r="E201" s="51"/>
      <c r="F201" s="51" t="s">
        <v>359</v>
      </c>
      <c r="G201" s="50"/>
      <c r="H201" s="51"/>
    </row>
    <row r="202" spans="1:8" ht="24.95" customHeight="1">
      <c r="A202" s="46">
        <v>7</v>
      </c>
      <c r="B202" s="54" t="s">
        <v>200</v>
      </c>
      <c r="C202" s="51"/>
      <c r="D202" s="51"/>
      <c r="E202" s="51"/>
      <c r="F202" s="51" t="s">
        <v>360</v>
      </c>
      <c r="G202" s="50"/>
      <c r="H202" s="51"/>
    </row>
    <row r="203" spans="1:8" ht="24.95" customHeight="1">
      <c r="A203" s="56" t="s">
        <v>128</v>
      </c>
      <c r="B203" s="54"/>
      <c r="C203" s="51"/>
      <c r="D203" s="51"/>
      <c r="E203" s="51"/>
      <c r="F203" s="51"/>
      <c r="G203" s="244">
        <f>SUM(G196:G200)</f>
        <v>370</v>
      </c>
      <c r="H203" s="243"/>
    </row>
    <row r="204" spans="1:8" ht="24.95" customHeight="1">
      <c r="A204" s="56" t="s">
        <v>201</v>
      </c>
      <c r="B204" s="54"/>
      <c r="C204" s="51"/>
      <c r="D204" s="51"/>
      <c r="E204" s="51"/>
      <c r="F204" s="51"/>
      <c r="G204" s="248">
        <f>G203*100/450</f>
        <v>82.222222222222229</v>
      </c>
      <c r="H204" s="247" t="str">
        <f>IF(G204&gt;=91,"A1",IF(G204&gt;=81,"A2",IF(G204&gt;=71,"B1",IF(G204&gt;=61,"B2",IF(G204&gt;=51,"C1",IF(G204&gt;=41,"C2",IF(G204&gt;=33,"D","E")))))))</f>
        <v>A2</v>
      </c>
    </row>
    <row r="205" spans="1:8" ht="24.95" customHeight="1">
      <c r="A205" s="545" t="s">
        <v>355</v>
      </c>
      <c r="B205" s="487"/>
      <c r="C205" s="487"/>
      <c r="D205" s="487"/>
      <c r="E205" s="487"/>
      <c r="F205" s="487"/>
      <c r="G205" s="487"/>
      <c r="H205" s="487"/>
    </row>
    <row r="206" spans="1:8" ht="24.95" customHeight="1">
      <c r="A206" s="546" t="s">
        <v>266</v>
      </c>
      <c r="B206" s="547"/>
      <c r="C206" s="547"/>
      <c r="D206" s="547"/>
      <c r="E206" s="547"/>
      <c r="F206" s="547"/>
      <c r="G206" s="547"/>
      <c r="H206" s="548"/>
    </row>
    <row r="207" spans="1:8" ht="24.95" customHeight="1">
      <c r="A207" s="539" t="s">
        <v>267</v>
      </c>
      <c r="B207" s="540"/>
      <c r="C207" s="540"/>
      <c r="D207" s="540"/>
      <c r="E207" s="540"/>
      <c r="F207" s="540"/>
      <c r="G207" s="540"/>
      <c r="H207" s="541"/>
    </row>
    <row r="208" spans="1:8" ht="24.95" customHeight="1">
      <c r="A208" s="539" t="s">
        <v>268</v>
      </c>
      <c r="B208" s="540"/>
      <c r="C208" s="540"/>
      <c r="D208" s="540"/>
      <c r="E208" s="540"/>
      <c r="F208" s="543"/>
      <c r="G208" s="542" t="s">
        <v>269</v>
      </c>
      <c r="H208" s="541"/>
    </row>
    <row r="209" spans="1:8" ht="24.95" customHeight="1">
      <c r="A209" s="271" t="s">
        <v>271</v>
      </c>
      <c r="B209" s="272"/>
      <c r="C209" s="272"/>
      <c r="D209" s="272"/>
      <c r="E209" s="272"/>
      <c r="F209" s="273"/>
      <c r="G209" s="273" t="s">
        <v>272</v>
      </c>
      <c r="H209" s="274"/>
    </row>
    <row r="210" spans="1:8" ht="24.95" customHeight="1">
      <c r="A210" s="539" t="s">
        <v>273</v>
      </c>
      <c r="B210" s="540"/>
      <c r="C210" s="540"/>
      <c r="D210" s="540"/>
      <c r="E210" s="540"/>
      <c r="F210" s="543"/>
      <c r="G210" s="251"/>
      <c r="H210" s="275"/>
    </row>
    <row r="211" spans="1:8" ht="24.95" customHeight="1">
      <c r="A211" s="539" t="s">
        <v>268</v>
      </c>
      <c r="B211" s="540"/>
      <c r="C211" s="540"/>
      <c r="D211" s="540"/>
      <c r="E211" s="540"/>
      <c r="F211" s="543"/>
      <c r="G211" s="542" t="s">
        <v>269</v>
      </c>
      <c r="H211" s="541"/>
    </row>
    <row r="212" spans="1:8" ht="24.95" customHeight="1">
      <c r="A212" s="537" t="s">
        <v>274</v>
      </c>
      <c r="B212" s="538"/>
      <c r="C212" s="538"/>
      <c r="D212" s="538"/>
      <c r="E212" s="538"/>
      <c r="F212" s="544"/>
      <c r="G212" s="251" t="s">
        <v>272</v>
      </c>
      <c r="H212" s="275"/>
    </row>
    <row r="213" spans="1:8" ht="24.95" customHeight="1">
      <c r="A213" s="537" t="s">
        <v>275</v>
      </c>
      <c r="B213" s="538"/>
      <c r="C213" s="538"/>
      <c r="D213" s="538"/>
      <c r="E213" s="538"/>
      <c r="F213" s="544"/>
      <c r="G213" s="273" t="s">
        <v>272</v>
      </c>
      <c r="H213" s="274"/>
    </row>
    <row r="214" spans="1:8" ht="24.95" customHeight="1">
      <c r="A214" s="537" t="s">
        <v>276</v>
      </c>
      <c r="B214" s="538"/>
      <c r="C214" s="538"/>
      <c r="D214" s="538"/>
      <c r="E214" s="538"/>
      <c r="F214" s="538"/>
      <c r="G214" s="276" t="s">
        <v>272</v>
      </c>
      <c r="H214" s="277"/>
    </row>
    <row r="215" spans="1:8" ht="24.95" customHeight="1">
      <c r="A215" s="537" t="s">
        <v>277</v>
      </c>
      <c r="B215" s="538"/>
      <c r="C215" s="538"/>
      <c r="D215" s="538"/>
      <c r="E215" s="538"/>
      <c r="F215" s="538"/>
      <c r="G215" s="276" t="s">
        <v>272</v>
      </c>
      <c r="H215" s="277"/>
    </row>
    <row r="216" spans="1:8" ht="24.95" customHeight="1">
      <c r="A216" s="539" t="s">
        <v>278</v>
      </c>
      <c r="B216" s="540"/>
      <c r="C216" s="540"/>
      <c r="D216" s="540"/>
      <c r="E216" s="540"/>
      <c r="F216" s="540"/>
      <c r="G216" s="540"/>
      <c r="H216" s="541"/>
    </row>
    <row r="217" spans="1:8" ht="24.95" customHeight="1">
      <c r="A217" s="539" t="s">
        <v>268</v>
      </c>
      <c r="B217" s="540"/>
      <c r="C217" s="540"/>
      <c r="D217" s="540"/>
      <c r="E217" s="540"/>
      <c r="F217" s="540"/>
      <c r="G217" s="540"/>
      <c r="H217" s="541"/>
    </row>
    <row r="218" spans="1:8" ht="24.95" customHeight="1">
      <c r="A218" s="271" t="s">
        <v>279</v>
      </c>
      <c r="B218" s="542" t="s">
        <v>361</v>
      </c>
      <c r="C218" s="540"/>
      <c r="D218" s="540"/>
      <c r="E218" s="540"/>
      <c r="F218" s="540"/>
      <c r="G218" s="540"/>
      <c r="H218" s="541"/>
    </row>
    <row r="219" spans="1:8" ht="24.95" customHeight="1">
      <c r="A219" s="278" t="s">
        <v>226</v>
      </c>
      <c r="B219" s="532"/>
      <c r="C219" s="533"/>
      <c r="D219" s="533"/>
      <c r="E219" s="533"/>
      <c r="F219" s="533"/>
      <c r="G219" s="533"/>
      <c r="H219" s="534"/>
    </row>
    <row r="220" spans="1:8" ht="24.95" customHeight="1">
      <c r="A220" s="535" t="s">
        <v>282</v>
      </c>
      <c r="B220" s="536"/>
      <c r="C220" s="536"/>
      <c r="D220" s="536"/>
      <c r="E220" s="279"/>
      <c r="F220" s="250"/>
      <c r="G220" s="251" t="s">
        <v>283</v>
      </c>
      <c r="H220" s="280"/>
    </row>
    <row r="221" spans="1:8" ht="24.95" customHeight="1">
      <c r="A221" s="281" t="s">
        <v>284</v>
      </c>
      <c r="B221" s="251" t="s">
        <v>130</v>
      </c>
      <c r="C221" s="251" t="s">
        <v>284</v>
      </c>
      <c r="D221" s="251" t="s">
        <v>130</v>
      </c>
      <c r="E221" s="282"/>
      <c r="F221" s="536" t="s">
        <v>285</v>
      </c>
      <c r="G221" s="536"/>
      <c r="H221" s="283" t="s">
        <v>130</v>
      </c>
    </row>
    <row r="222" spans="1:8" ht="24.95" customHeight="1">
      <c r="A222" s="284" t="s">
        <v>286</v>
      </c>
      <c r="B222" s="252" t="s">
        <v>287</v>
      </c>
      <c r="C222" s="252" t="s">
        <v>288</v>
      </c>
      <c r="D222" s="252" t="s">
        <v>289</v>
      </c>
      <c r="E222" s="282"/>
      <c r="F222" s="522">
        <v>3</v>
      </c>
      <c r="G222" s="522"/>
      <c r="H222" s="285" t="s">
        <v>272</v>
      </c>
    </row>
    <row r="223" spans="1:8" ht="24.95" customHeight="1">
      <c r="A223" s="284" t="s">
        <v>290</v>
      </c>
      <c r="B223" s="252" t="s">
        <v>291</v>
      </c>
      <c r="C223" s="252" t="s">
        <v>292</v>
      </c>
      <c r="D223" s="252" t="s">
        <v>293</v>
      </c>
      <c r="E223" s="282"/>
      <c r="F223" s="522">
        <v>2</v>
      </c>
      <c r="G223" s="522"/>
      <c r="H223" s="285" t="s">
        <v>294</v>
      </c>
    </row>
    <row r="224" spans="1:8" ht="24.95" customHeight="1">
      <c r="A224" s="284" t="s">
        <v>295</v>
      </c>
      <c r="B224" s="252" t="s">
        <v>296</v>
      </c>
      <c r="C224" s="252" t="s">
        <v>297</v>
      </c>
      <c r="D224" s="252" t="s">
        <v>298</v>
      </c>
      <c r="E224" s="282"/>
      <c r="F224" s="522">
        <v>1</v>
      </c>
      <c r="G224" s="522"/>
      <c r="H224" s="285" t="s">
        <v>299</v>
      </c>
    </row>
    <row r="225" spans="1:8" ht="24.95" customHeight="1">
      <c r="A225" s="284" t="s">
        <v>300</v>
      </c>
      <c r="B225" s="252" t="s">
        <v>301</v>
      </c>
      <c r="C225" s="252" t="s">
        <v>302</v>
      </c>
      <c r="D225" s="252" t="s">
        <v>303</v>
      </c>
      <c r="E225" s="286"/>
      <c r="F225" s="523"/>
      <c r="G225" s="524"/>
      <c r="H225" s="287"/>
    </row>
    <row r="226" spans="1:8" ht="24.95" customHeight="1" thickBot="1">
      <c r="A226" s="525" t="s">
        <v>335</v>
      </c>
      <c r="B226" s="526"/>
      <c r="C226" s="527" t="s">
        <v>336</v>
      </c>
      <c r="D226" s="528"/>
      <c r="E226" s="528"/>
      <c r="F226" s="529"/>
      <c r="G226" s="530" t="s">
        <v>203</v>
      </c>
      <c r="H226" s="531"/>
    </row>
    <row r="227" spans="1:8" ht="24.95" customHeight="1">
      <c r="A227" s="561" t="s">
        <v>132</v>
      </c>
      <c r="B227" s="505"/>
      <c r="C227" s="505"/>
      <c r="D227" s="505"/>
      <c r="E227" s="505"/>
      <c r="F227" s="505"/>
      <c r="G227" s="505"/>
      <c r="H227" s="505"/>
    </row>
    <row r="228" spans="1:8" ht="24.95" customHeight="1">
      <c r="A228" s="561" t="s">
        <v>133</v>
      </c>
      <c r="B228" s="505"/>
      <c r="C228" s="505"/>
      <c r="D228" s="505"/>
      <c r="E228" s="505"/>
      <c r="F228" s="505"/>
      <c r="G228" s="505"/>
      <c r="H228" s="505"/>
    </row>
    <row r="229" spans="1:8" ht="24.95" customHeight="1">
      <c r="A229" s="561" t="s">
        <v>134</v>
      </c>
      <c r="B229" s="505"/>
      <c r="C229" s="505"/>
      <c r="D229" s="505"/>
      <c r="E229" s="505"/>
      <c r="F229" s="505"/>
      <c r="G229" s="505"/>
      <c r="H229" s="505"/>
    </row>
    <row r="230" spans="1:8" ht="24.95" customHeight="1">
      <c r="A230" s="561" t="s">
        <v>191</v>
      </c>
      <c r="B230" s="505"/>
      <c r="C230" s="505"/>
      <c r="D230" s="505"/>
      <c r="E230" s="505"/>
      <c r="F230" s="505"/>
      <c r="G230" s="505"/>
      <c r="H230" s="505"/>
    </row>
    <row r="231" spans="1:8" ht="24.95" customHeight="1">
      <c r="A231" s="561" t="s">
        <v>192</v>
      </c>
      <c r="B231" s="505"/>
      <c r="C231" s="505"/>
      <c r="D231" s="505"/>
      <c r="E231" s="505"/>
      <c r="F231" s="505"/>
      <c r="G231" s="505"/>
      <c r="H231" s="505"/>
    </row>
    <row r="232" spans="1:8" ht="24.95" customHeight="1">
      <c r="A232" s="42" t="s">
        <v>138</v>
      </c>
      <c r="B232" s="43"/>
      <c r="C232" s="549" t="s">
        <v>327</v>
      </c>
      <c r="D232" s="505"/>
      <c r="E232" s="505"/>
      <c r="F232" s="43"/>
      <c r="G232" s="550"/>
      <c r="H232" s="505"/>
    </row>
    <row r="233" spans="1:8" ht="24.95" customHeight="1">
      <c r="A233" s="42" t="s">
        <v>122</v>
      </c>
      <c r="B233" s="43"/>
      <c r="C233" s="549" t="s">
        <v>159</v>
      </c>
      <c r="D233" s="505"/>
      <c r="E233" s="505"/>
      <c r="F233" s="44" t="s">
        <v>193</v>
      </c>
      <c r="G233" s="550">
        <v>6</v>
      </c>
      <c r="H233" s="505"/>
    </row>
    <row r="234" spans="1:8" ht="24.95" customHeight="1">
      <c r="A234" s="43" t="s">
        <v>194</v>
      </c>
      <c r="B234" s="45"/>
      <c r="C234" s="549" t="s">
        <v>362</v>
      </c>
      <c r="D234" s="505"/>
      <c r="E234" s="505"/>
      <c r="F234" s="43"/>
      <c r="G234" s="550"/>
      <c r="H234" s="505"/>
    </row>
    <row r="235" spans="1:8" ht="24.95" customHeight="1">
      <c r="A235" s="42" t="s">
        <v>195</v>
      </c>
      <c r="B235" s="43"/>
      <c r="C235" s="549" t="s">
        <v>363</v>
      </c>
      <c r="D235" s="505"/>
      <c r="E235" s="505"/>
      <c r="F235" s="43" t="s">
        <v>196</v>
      </c>
      <c r="G235" s="550">
        <v>1383</v>
      </c>
      <c r="H235" s="505"/>
    </row>
    <row r="236" spans="1:8" ht="24.95" customHeight="1">
      <c r="A236" s="551" t="s">
        <v>197</v>
      </c>
      <c r="B236" s="487"/>
      <c r="C236" s="487"/>
      <c r="D236" s="487"/>
      <c r="E236" s="487"/>
      <c r="F236" s="487"/>
      <c r="G236" s="487"/>
      <c r="H236" s="487"/>
    </row>
    <row r="237" spans="1:8" ht="24.95" customHeight="1">
      <c r="A237" s="551" t="s">
        <v>179</v>
      </c>
      <c r="B237" s="487"/>
      <c r="C237" s="487"/>
      <c r="D237" s="487"/>
      <c r="E237" s="487"/>
      <c r="F237" s="487"/>
      <c r="G237" s="487"/>
      <c r="H237" s="487"/>
    </row>
    <row r="238" spans="1:8" ht="24.95" customHeight="1">
      <c r="A238" s="552" t="s">
        <v>142</v>
      </c>
      <c r="B238" s="555" t="s">
        <v>143</v>
      </c>
      <c r="C238" s="558" t="s">
        <v>182</v>
      </c>
      <c r="D238" s="558" t="s">
        <v>198</v>
      </c>
      <c r="E238" s="558" t="s">
        <v>184</v>
      </c>
      <c r="F238" s="558" t="s">
        <v>185</v>
      </c>
      <c r="G238" s="558" t="s">
        <v>186</v>
      </c>
      <c r="H238" s="558" t="s">
        <v>130</v>
      </c>
    </row>
    <row r="239" spans="1:8" ht="24.95" customHeight="1">
      <c r="A239" s="553"/>
      <c r="B239" s="556"/>
      <c r="C239" s="563"/>
      <c r="D239" s="563"/>
      <c r="E239" s="563"/>
      <c r="F239" s="563"/>
      <c r="G239" s="563"/>
      <c r="H239" s="563"/>
    </row>
    <row r="240" spans="1:8" ht="24.95" customHeight="1">
      <c r="A240" s="554"/>
      <c r="B240" s="557"/>
      <c r="C240" s="564"/>
      <c r="D240" s="564"/>
      <c r="E240" s="564"/>
      <c r="F240" s="564"/>
      <c r="G240" s="564"/>
      <c r="H240" s="564"/>
    </row>
    <row r="241" spans="1:8" ht="24.95" customHeight="1">
      <c r="A241" s="46">
        <v>1</v>
      </c>
      <c r="B241" s="47" t="s">
        <v>123</v>
      </c>
      <c r="C241" s="231">
        <v>0</v>
      </c>
      <c r="D241" s="288">
        <v>3</v>
      </c>
      <c r="E241" s="289">
        <v>3</v>
      </c>
      <c r="F241" s="289">
        <v>15.5</v>
      </c>
      <c r="G241" s="290">
        <f t="shared" ref="G241:G244" si="10">C241+D241+E241+F241</f>
        <v>21.5</v>
      </c>
      <c r="H241" s="52" t="str">
        <f t="shared" ref="H241:H245" si="11">IF(G241&gt;=91,"A1",IF(G241&gt;=81,"A2",IF(G241&gt;=71,"B1",IF(G241&gt;=61,"B2",IF(G241&gt;=51,"C1",IF(G241&gt;=41,"C2",IF(G241&gt;=33,"D","E")))))))</f>
        <v>E</v>
      </c>
    </row>
    <row r="242" spans="1:8" ht="24.95" customHeight="1">
      <c r="A242" s="46">
        <v>2</v>
      </c>
      <c r="B242" s="47" t="s">
        <v>124</v>
      </c>
      <c r="C242" s="52">
        <v>2</v>
      </c>
      <c r="D242" s="289">
        <v>3</v>
      </c>
      <c r="E242" s="289">
        <v>3</v>
      </c>
      <c r="F242" s="52">
        <v>9</v>
      </c>
      <c r="G242" s="291">
        <f t="shared" si="10"/>
        <v>17</v>
      </c>
      <c r="H242" s="52" t="str">
        <f t="shared" si="11"/>
        <v>E</v>
      </c>
    </row>
    <row r="243" spans="1:8" ht="24.95" customHeight="1">
      <c r="A243" s="46">
        <v>3</v>
      </c>
      <c r="B243" s="47" t="s">
        <v>125</v>
      </c>
      <c r="C243" s="289">
        <v>0</v>
      </c>
      <c r="D243" s="289">
        <v>3</v>
      </c>
      <c r="E243" s="289">
        <v>5</v>
      </c>
      <c r="F243" s="289">
        <v>2</v>
      </c>
      <c r="G243" s="291">
        <f t="shared" si="10"/>
        <v>10</v>
      </c>
      <c r="H243" s="52" t="str">
        <f t="shared" si="11"/>
        <v>E</v>
      </c>
    </row>
    <row r="244" spans="1:8" ht="24.95" customHeight="1">
      <c r="A244" s="46">
        <v>4</v>
      </c>
      <c r="B244" s="47" t="s">
        <v>126</v>
      </c>
      <c r="C244" s="52">
        <v>3.5</v>
      </c>
      <c r="D244" s="48" t="s">
        <v>322</v>
      </c>
      <c r="E244" s="52">
        <v>5</v>
      </c>
      <c r="F244" s="52">
        <v>18</v>
      </c>
      <c r="G244" s="291">
        <f t="shared" si="10"/>
        <v>30.5</v>
      </c>
      <c r="H244" s="52" t="str">
        <f t="shared" si="11"/>
        <v>E</v>
      </c>
    </row>
    <row r="245" spans="1:8" ht="24.95" customHeight="1">
      <c r="A245" s="46">
        <v>5</v>
      </c>
      <c r="B245" s="53" t="s">
        <v>330</v>
      </c>
      <c r="C245" s="52"/>
      <c r="D245" s="48"/>
      <c r="E245" s="49"/>
      <c r="F245" s="52"/>
      <c r="G245" s="50">
        <v>0</v>
      </c>
      <c r="H245" s="51" t="str">
        <f t="shared" si="11"/>
        <v>E</v>
      </c>
    </row>
    <row r="246" spans="1:8" ht="24.95" customHeight="1">
      <c r="A246" s="46">
        <v>6</v>
      </c>
      <c r="B246" s="54" t="s">
        <v>199</v>
      </c>
      <c r="C246" s="51"/>
      <c r="D246" s="51"/>
      <c r="E246" s="51"/>
      <c r="F246" s="51" t="s">
        <v>364</v>
      </c>
      <c r="G246" s="50"/>
      <c r="H246" s="51"/>
    </row>
    <row r="247" spans="1:8" ht="24.95" customHeight="1">
      <c r="A247" s="46">
        <v>7</v>
      </c>
      <c r="B247" s="54" t="s">
        <v>200</v>
      </c>
      <c r="C247" s="51"/>
      <c r="D247" s="51"/>
      <c r="E247" s="51"/>
      <c r="F247" s="51" t="s">
        <v>364</v>
      </c>
      <c r="G247" s="50"/>
      <c r="H247" s="51"/>
    </row>
    <row r="248" spans="1:8" ht="24.95" customHeight="1">
      <c r="A248" s="56" t="s">
        <v>128</v>
      </c>
      <c r="B248" s="54"/>
      <c r="C248" s="51"/>
      <c r="D248" s="51"/>
      <c r="E248" s="51"/>
      <c r="F248" s="51"/>
      <c r="G248" s="244">
        <f>SUM(G241:G245)</f>
        <v>79</v>
      </c>
      <c r="H248" s="243"/>
    </row>
    <row r="249" spans="1:8" ht="24.95" customHeight="1">
      <c r="A249" s="56" t="s">
        <v>201</v>
      </c>
      <c r="B249" s="54"/>
      <c r="C249" s="51"/>
      <c r="D249" s="51"/>
      <c r="E249" s="51"/>
      <c r="F249" s="51"/>
      <c r="G249" s="248">
        <f>G248*100/450</f>
        <v>17.555555555555557</v>
      </c>
      <c r="H249" s="247" t="str">
        <f>IF(G249&gt;=91,"A1",IF(G249&gt;=81,"A2",IF(G249&gt;=71,"B1",IF(G249&gt;=61,"B2",IF(G249&gt;=51,"C1",IF(G249&gt;=41,"C2",IF(G249&gt;=33,"D","E")))))))</f>
        <v>E</v>
      </c>
    </row>
    <row r="250" spans="1:8" ht="24.95" customHeight="1">
      <c r="A250" s="545" t="s">
        <v>202</v>
      </c>
      <c r="B250" s="487"/>
      <c r="C250" s="487"/>
      <c r="D250" s="487"/>
      <c r="E250" s="487"/>
      <c r="F250" s="487"/>
      <c r="G250" s="487"/>
      <c r="H250" s="487"/>
    </row>
    <row r="251" spans="1:8" ht="24.95" customHeight="1">
      <c r="A251" s="546" t="s">
        <v>266</v>
      </c>
      <c r="B251" s="547"/>
      <c r="C251" s="547"/>
      <c r="D251" s="547"/>
      <c r="E251" s="547"/>
      <c r="F251" s="547"/>
      <c r="G251" s="547"/>
      <c r="H251" s="548"/>
    </row>
    <row r="252" spans="1:8" ht="24.95" customHeight="1">
      <c r="A252" s="539" t="s">
        <v>267</v>
      </c>
      <c r="B252" s="540"/>
      <c r="C252" s="540"/>
      <c r="D252" s="540"/>
      <c r="E252" s="540"/>
      <c r="F252" s="540"/>
      <c r="G252" s="540"/>
      <c r="H252" s="541"/>
    </row>
    <row r="253" spans="1:8" ht="24.95" customHeight="1">
      <c r="A253" s="539" t="s">
        <v>268</v>
      </c>
      <c r="B253" s="540"/>
      <c r="C253" s="540"/>
      <c r="D253" s="540"/>
      <c r="E253" s="540"/>
      <c r="F253" s="543"/>
      <c r="G253" s="542" t="s">
        <v>269</v>
      </c>
      <c r="H253" s="541"/>
    </row>
    <row r="254" spans="1:8" ht="24.95" customHeight="1">
      <c r="A254" s="271" t="s">
        <v>271</v>
      </c>
      <c r="B254" s="272"/>
      <c r="C254" s="272"/>
      <c r="D254" s="272"/>
      <c r="E254" s="272"/>
      <c r="F254" s="273"/>
      <c r="G254" s="273" t="s">
        <v>303</v>
      </c>
      <c r="H254" s="274"/>
    </row>
    <row r="255" spans="1:8" ht="24.95" customHeight="1">
      <c r="A255" s="539" t="s">
        <v>273</v>
      </c>
      <c r="B255" s="540"/>
      <c r="C255" s="540"/>
      <c r="D255" s="540"/>
      <c r="E255" s="540"/>
      <c r="F255" s="543"/>
      <c r="G255" s="251"/>
      <c r="H255" s="275"/>
    </row>
    <row r="256" spans="1:8" ht="24.95" customHeight="1">
      <c r="A256" s="539" t="s">
        <v>268</v>
      </c>
      <c r="B256" s="540"/>
      <c r="C256" s="540"/>
      <c r="D256" s="540"/>
      <c r="E256" s="540"/>
      <c r="F256" s="543"/>
      <c r="G256" s="542" t="s">
        <v>269</v>
      </c>
      <c r="H256" s="541"/>
    </row>
    <row r="257" spans="1:8" ht="24.95" customHeight="1">
      <c r="A257" s="537" t="s">
        <v>274</v>
      </c>
      <c r="B257" s="538"/>
      <c r="C257" s="538"/>
      <c r="D257" s="538"/>
      <c r="E257" s="538"/>
      <c r="F257" s="544"/>
      <c r="G257" s="251" t="s">
        <v>365</v>
      </c>
      <c r="H257" s="275"/>
    </row>
    <row r="258" spans="1:8" ht="24.95" customHeight="1">
      <c r="A258" s="537" t="s">
        <v>275</v>
      </c>
      <c r="B258" s="538"/>
      <c r="C258" s="538"/>
      <c r="D258" s="538"/>
      <c r="E258" s="538"/>
      <c r="F258" s="544"/>
      <c r="G258" s="273"/>
      <c r="H258" s="274"/>
    </row>
    <row r="259" spans="1:8" ht="24.95" customHeight="1">
      <c r="A259" s="537" t="s">
        <v>276</v>
      </c>
      <c r="B259" s="538"/>
      <c r="C259" s="538"/>
      <c r="D259" s="538"/>
      <c r="E259" s="538"/>
      <c r="F259" s="538"/>
      <c r="G259" s="276" t="s">
        <v>294</v>
      </c>
      <c r="H259" s="277"/>
    </row>
    <row r="260" spans="1:8" ht="24.95" customHeight="1">
      <c r="A260" s="537" t="s">
        <v>277</v>
      </c>
      <c r="B260" s="538"/>
      <c r="C260" s="538"/>
      <c r="D260" s="538"/>
      <c r="E260" s="538"/>
      <c r="F260" s="538"/>
      <c r="G260" s="276" t="s">
        <v>294</v>
      </c>
      <c r="H260" s="277"/>
    </row>
    <row r="261" spans="1:8" ht="24.95" customHeight="1">
      <c r="A261" s="539" t="s">
        <v>278</v>
      </c>
      <c r="B261" s="540"/>
      <c r="C261" s="540"/>
      <c r="D261" s="540"/>
      <c r="E261" s="540"/>
      <c r="F261" s="540"/>
      <c r="G261" s="540"/>
      <c r="H261" s="541"/>
    </row>
    <row r="262" spans="1:8" ht="24.95" customHeight="1">
      <c r="A262" s="539" t="s">
        <v>268</v>
      </c>
      <c r="B262" s="540"/>
      <c r="C262" s="540"/>
      <c r="D262" s="540"/>
      <c r="E262" s="540"/>
      <c r="F262" s="540"/>
      <c r="G262" s="540"/>
      <c r="H262" s="541"/>
    </row>
    <row r="263" spans="1:8" ht="24.95" customHeight="1">
      <c r="A263" s="271" t="s">
        <v>279</v>
      </c>
      <c r="B263" s="542" t="s">
        <v>366</v>
      </c>
      <c r="C263" s="540"/>
      <c r="D263" s="540"/>
      <c r="E263" s="540"/>
      <c r="F263" s="540"/>
      <c r="G263" s="540"/>
      <c r="H263" s="541"/>
    </row>
    <row r="264" spans="1:8" ht="24.95" customHeight="1">
      <c r="A264" s="278" t="s">
        <v>226</v>
      </c>
      <c r="B264" s="532"/>
      <c r="C264" s="533"/>
      <c r="D264" s="533"/>
      <c r="E264" s="533"/>
      <c r="F264" s="533"/>
      <c r="G264" s="533"/>
      <c r="H264" s="534"/>
    </row>
    <row r="265" spans="1:8" ht="24.95" customHeight="1">
      <c r="A265" s="535" t="s">
        <v>282</v>
      </c>
      <c r="B265" s="536"/>
      <c r="C265" s="536"/>
      <c r="D265" s="536"/>
      <c r="E265" s="279"/>
      <c r="F265" s="250"/>
      <c r="G265" s="251" t="s">
        <v>283</v>
      </c>
      <c r="H265" s="280"/>
    </row>
    <row r="266" spans="1:8" ht="24.95" customHeight="1">
      <c r="A266" s="281" t="s">
        <v>284</v>
      </c>
      <c r="B266" s="251" t="s">
        <v>130</v>
      </c>
      <c r="C266" s="251" t="s">
        <v>284</v>
      </c>
      <c r="D266" s="251" t="s">
        <v>130</v>
      </c>
      <c r="E266" s="282"/>
      <c r="F266" s="536" t="s">
        <v>285</v>
      </c>
      <c r="G266" s="536"/>
      <c r="H266" s="283" t="s">
        <v>130</v>
      </c>
    </row>
    <row r="267" spans="1:8" ht="24.95" customHeight="1">
      <c r="A267" s="284" t="s">
        <v>286</v>
      </c>
      <c r="B267" s="252" t="s">
        <v>287</v>
      </c>
      <c r="C267" s="252" t="s">
        <v>288</v>
      </c>
      <c r="D267" s="252" t="s">
        <v>289</v>
      </c>
      <c r="E267" s="282"/>
      <c r="F267" s="522">
        <v>3</v>
      </c>
      <c r="G267" s="522"/>
      <c r="H267" s="285" t="s">
        <v>272</v>
      </c>
    </row>
    <row r="268" spans="1:8" ht="24.95" customHeight="1">
      <c r="A268" s="284" t="s">
        <v>290</v>
      </c>
      <c r="B268" s="252" t="s">
        <v>291</v>
      </c>
      <c r="C268" s="252" t="s">
        <v>292</v>
      </c>
      <c r="D268" s="252" t="s">
        <v>293</v>
      </c>
      <c r="E268" s="282"/>
      <c r="F268" s="522">
        <v>2</v>
      </c>
      <c r="G268" s="522"/>
      <c r="H268" s="285" t="s">
        <v>294</v>
      </c>
    </row>
    <row r="269" spans="1:8" ht="24.95" customHeight="1">
      <c r="A269" s="284" t="s">
        <v>295</v>
      </c>
      <c r="B269" s="252" t="s">
        <v>296</v>
      </c>
      <c r="C269" s="252" t="s">
        <v>297</v>
      </c>
      <c r="D269" s="252" t="s">
        <v>298</v>
      </c>
      <c r="E269" s="282"/>
      <c r="F269" s="522">
        <v>1</v>
      </c>
      <c r="G269" s="522"/>
      <c r="H269" s="285" t="s">
        <v>299</v>
      </c>
    </row>
    <row r="270" spans="1:8" ht="24.95" customHeight="1">
      <c r="A270" s="284" t="s">
        <v>300</v>
      </c>
      <c r="B270" s="252" t="s">
        <v>301</v>
      </c>
      <c r="C270" s="252" t="s">
        <v>302</v>
      </c>
      <c r="D270" s="252" t="s">
        <v>303</v>
      </c>
      <c r="E270" s="286"/>
      <c r="F270" s="523"/>
      <c r="G270" s="524"/>
      <c r="H270" s="287"/>
    </row>
    <row r="271" spans="1:8" ht="24.95" customHeight="1" thickBot="1">
      <c r="A271" s="525" t="s">
        <v>335</v>
      </c>
      <c r="B271" s="526"/>
      <c r="C271" s="527" t="s">
        <v>336</v>
      </c>
      <c r="D271" s="528"/>
      <c r="E271" s="528"/>
      <c r="F271" s="529"/>
      <c r="G271" s="530" t="s">
        <v>203</v>
      </c>
      <c r="H271" s="531"/>
    </row>
    <row r="272" spans="1:8" ht="24.95" customHeight="1">
      <c r="A272" s="561" t="s">
        <v>132</v>
      </c>
      <c r="B272" s="505"/>
      <c r="C272" s="505"/>
      <c r="D272" s="505"/>
      <c r="E272" s="505"/>
      <c r="F272" s="505"/>
      <c r="G272" s="505"/>
      <c r="H272" s="505"/>
    </row>
    <row r="273" spans="1:8" ht="24.95" customHeight="1">
      <c r="A273" s="561" t="s">
        <v>133</v>
      </c>
      <c r="B273" s="505"/>
      <c r="C273" s="505"/>
      <c r="D273" s="505"/>
      <c r="E273" s="505"/>
      <c r="F273" s="505"/>
      <c r="G273" s="505"/>
      <c r="H273" s="505"/>
    </row>
    <row r="274" spans="1:8" ht="24.95" customHeight="1">
      <c r="A274" s="561" t="s">
        <v>134</v>
      </c>
      <c r="B274" s="505"/>
      <c r="C274" s="505"/>
      <c r="D274" s="505"/>
      <c r="E274" s="505"/>
      <c r="F274" s="505"/>
      <c r="G274" s="505"/>
      <c r="H274" s="505"/>
    </row>
    <row r="275" spans="1:8" ht="24.95" customHeight="1">
      <c r="A275" s="561" t="s">
        <v>191</v>
      </c>
      <c r="B275" s="505"/>
      <c r="C275" s="505"/>
      <c r="D275" s="505"/>
      <c r="E275" s="505"/>
      <c r="F275" s="505"/>
      <c r="G275" s="505"/>
      <c r="H275" s="505"/>
    </row>
    <row r="276" spans="1:8" ht="24.95" customHeight="1">
      <c r="A276" s="561" t="s">
        <v>192</v>
      </c>
      <c r="B276" s="505"/>
      <c r="C276" s="505"/>
      <c r="D276" s="505"/>
      <c r="E276" s="505"/>
      <c r="F276" s="505"/>
      <c r="G276" s="505"/>
      <c r="H276" s="505"/>
    </row>
    <row r="277" spans="1:8" ht="24.95" customHeight="1">
      <c r="A277" s="42" t="s">
        <v>138</v>
      </c>
      <c r="B277" s="43"/>
      <c r="C277" s="549" t="s">
        <v>327</v>
      </c>
      <c r="D277" s="505"/>
      <c r="E277" s="505"/>
      <c r="F277" s="43"/>
      <c r="G277" s="550"/>
      <c r="H277" s="505"/>
    </row>
    <row r="278" spans="1:8" ht="24.95" customHeight="1">
      <c r="A278" s="42" t="s">
        <v>122</v>
      </c>
      <c r="B278" s="43"/>
      <c r="C278" s="549" t="s">
        <v>367</v>
      </c>
      <c r="D278" s="505"/>
      <c r="E278" s="505"/>
      <c r="F278" s="44" t="s">
        <v>193</v>
      </c>
      <c r="G278" s="550">
        <v>7</v>
      </c>
      <c r="H278" s="505"/>
    </row>
    <row r="279" spans="1:8" ht="24.95" customHeight="1">
      <c r="A279" s="43" t="s">
        <v>194</v>
      </c>
      <c r="B279" s="45"/>
      <c r="C279" s="549" t="s">
        <v>368</v>
      </c>
      <c r="D279" s="505"/>
      <c r="E279" s="505"/>
      <c r="F279" s="43"/>
      <c r="G279" s="550"/>
      <c r="H279" s="505"/>
    </row>
    <row r="280" spans="1:8" ht="24.95" customHeight="1">
      <c r="A280" s="42" t="s">
        <v>195</v>
      </c>
      <c r="B280" s="43"/>
      <c r="C280" s="549" t="s">
        <v>369</v>
      </c>
      <c r="D280" s="505"/>
      <c r="E280" s="505"/>
      <c r="F280" s="43" t="s">
        <v>196</v>
      </c>
      <c r="G280" s="550">
        <v>1333</v>
      </c>
      <c r="H280" s="505"/>
    </row>
    <row r="281" spans="1:8" ht="24.95" customHeight="1">
      <c r="A281" s="551" t="s">
        <v>197</v>
      </c>
      <c r="B281" s="487"/>
      <c r="C281" s="487"/>
      <c r="D281" s="487"/>
      <c r="E281" s="487"/>
      <c r="F281" s="487"/>
      <c r="G281" s="487"/>
      <c r="H281" s="487"/>
    </row>
    <row r="282" spans="1:8" ht="24.95" customHeight="1">
      <c r="A282" s="551" t="s">
        <v>179</v>
      </c>
      <c r="B282" s="487"/>
      <c r="C282" s="487"/>
      <c r="D282" s="487"/>
      <c r="E282" s="487"/>
      <c r="F282" s="487"/>
      <c r="G282" s="487"/>
      <c r="H282" s="487"/>
    </row>
    <row r="283" spans="1:8" ht="24.95" customHeight="1">
      <c r="A283" s="552" t="s">
        <v>142</v>
      </c>
      <c r="B283" s="555" t="s">
        <v>143</v>
      </c>
      <c r="C283" s="558" t="s">
        <v>182</v>
      </c>
      <c r="D283" s="558" t="s">
        <v>198</v>
      </c>
      <c r="E283" s="558" t="s">
        <v>184</v>
      </c>
      <c r="F283" s="558" t="s">
        <v>185</v>
      </c>
      <c r="G283" s="558" t="s">
        <v>186</v>
      </c>
      <c r="H283" s="558" t="s">
        <v>130</v>
      </c>
    </row>
    <row r="284" spans="1:8" ht="24.95" customHeight="1">
      <c r="A284" s="553"/>
      <c r="B284" s="556"/>
      <c r="C284" s="559"/>
      <c r="D284" s="559"/>
      <c r="E284" s="559"/>
      <c r="F284" s="559"/>
      <c r="G284" s="559"/>
      <c r="H284" s="559"/>
    </row>
    <row r="285" spans="1:8" ht="24.95" customHeight="1">
      <c r="A285" s="554"/>
      <c r="B285" s="557"/>
      <c r="C285" s="560"/>
      <c r="D285" s="560"/>
      <c r="E285" s="560"/>
      <c r="F285" s="560"/>
      <c r="G285" s="560"/>
      <c r="H285" s="560"/>
    </row>
    <row r="286" spans="1:8" ht="24.95" customHeight="1">
      <c r="A286" s="46">
        <v>1</v>
      </c>
      <c r="B286" s="47" t="s">
        <v>123</v>
      </c>
      <c r="C286" s="293">
        <v>8.5</v>
      </c>
      <c r="D286" s="294">
        <v>5</v>
      </c>
      <c r="E286" s="295">
        <v>4</v>
      </c>
      <c r="F286" s="295">
        <v>38.5</v>
      </c>
      <c r="G286" s="296">
        <f t="shared" ref="G286:G289" si="12">C286+D286+E286+F286</f>
        <v>56</v>
      </c>
      <c r="H286" s="52" t="str">
        <f t="shared" ref="H286:H289" si="13">IF(G286&gt;=91,"A1",IF(G286&gt;=81,"A2",IF(G286&gt;=71,"B1",IF(G286&gt;=61,"B2",IF(G286&gt;=51,"C1",IF(G286&gt;=41,"C2",IF(G286&gt;=33,"D","E")))))))</f>
        <v>C1</v>
      </c>
    </row>
    <row r="287" spans="1:8" ht="24.95" customHeight="1">
      <c r="A287" s="46">
        <v>2</v>
      </c>
      <c r="B287" s="47" t="s">
        <v>124</v>
      </c>
      <c r="C287" s="297">
        <v>7.75</v>
      </c>
      <c r="D287" s="295">
        <v>5</v>
      </c>
      <c r="E287" s="295">
        <v>5</v>
      </c>
      <c r="F287" s="297">
        <v>55</v>
      </c>
      <c r="G287" s="298">
        <f t="shared" si="12"/>
        <v>72.75</v>
      </c>
      <c r="H287" s="52" t="str">
        <f t="shared" si="13"/>
        <v>B1</v>
      </c>
    </row>
    <row r="288" spans="1:8" ht="24.95" customHeight="1">
      <c r="A288" s="46">
        <v>3</v>
      </c>
      <c r="B288" s="47" t="s">
        <v>125</v>
      </c>
      <c r="C288" s="295">
        <v>8.25</v>
      </c>
      <c r="D288" s="295">
        <v>5</v>
      </c>
      <c r="E288" s="295">
        <v>5</v>
      </c>
      <c r="F288" s="295">
        <v>55</v>
      </c>
      <c r="G288" s="298">
        <f t="shared" si="12"/>
        <v>73.25</v>
      </c>
      <c r="H288" s="52" t="str">
        <f t="shared" si="13"/>
        <v>B1</v>
      </c>
    </row>
    <row r="289" spans="1:8" ht="24.95" customHeight="1">
      <c r="A289" s="46">
        <v>4</v>
      </c>
      <c r="B289" s="47" t="s">
        <v>126</v>
      </c>
      <c r="C289" s="297">
        <v>6.25</v>
      </c>
      <c r="D289" s="299" t="s">
        <v>324</v>
      </c>
      <c r="E289" s="297">
        <v>5</v>
      </c>
      <c r="F289" s="297">
        <v>58.5</v>
      </c>
      <c r="G289" s="298">
        <f t="shared" si="12"/>
        <v>74.25</v>
      </c>
      <c r="H289" s="297" t="str">
        <f t="shared" si="13"/>
        <v>B1</v>
      </c>
    </row>
    <row r="290" spans="1:8" ht="24.95" customHeight="1">
      <c r="A290" s="46">
        <v>5</v>
      </c>
      <c r="B290" s="53" t="s">
        <v>330</v>
      </c>
      <c r="C290" s="297"/>
      <c r="D290" s="299"/>
      <c r="E290" s="300"/>
      <c r="F290" s="297"/>
      <c r="G290" s="301">
        <v>34</v>
      </c>
      <c r="H290" s="302"/>
    </row>
    <row r="291" spans="1:8" ht="24.95" customHeight="1">
      <c r="A291" s="46">
        <v>6</v>
      </c>
      <c r="B291" s="54" t="s">
        <v>199</v>
      </c>
      <c r="C291" s="302"/>
      <c r="D291" s="302"/>
      <c r="E291" s="302"/>
      <c r="F291" s="302" t="s">
        <v>370</v>
      </c>
      <c r="G291" s="301"/>
      <c r="H291" s="302"/>
    </row>
    <row r="292" spans="1:8" ht="24.95" customHeight="1">
      <c r="A292" s="46">
        <v>7</v>
      </c>
      <c r="B292" s="54" t="s">
        <v>200</v>
      </c>
      <c r="C292" s="302"/>
      <c r="D292" s="302"/>
      <c r="E292" s="302"/>
      <c r="F292" s="302" t="s">
        <v>371</v>
      </c>
      <c r="G292" s="301"/>
      <c r="H292" s="302"/>
    </row>
    <row r="293" spans="1:8" ht="24.95" customHeight="1">
      <c r="A293" s="56" t="s">
        <v>128</v>
      </c>
      <c r="B293" s="54"/>
      <c r="C293" s="302"/>
      <c r="D293" s="302"/>
      <c r="E293" s="302"/>
      <c r="F293" s="302"/>
      <c r="G293" s="244">
        <f>SUM(G286:G290)</f>
        <v>310.25</v>
      </c>
      <c r="H293" s="243"/>
    </row>
    <row r="294" spans="1:8" ht="24.95" customHeight="1">
      <c r="A294" s="56" t="s">
        <v>201</v>
      </c>
      <c r="B294" s="54"/>
      <c r="C294" s="302"/>
      <c r="D294" s="302"/>
      <c r="E294" s="302"/>
      <c r="F294" s="302"/>
      <c r="G294" s="248">
        <f>G293*100/450</f>
        <v>68.944444444444443</v>
      </c>
      <c r="H294" s="247" t="str">
        <f>IF(G294&gt;=91,"A1",IF(G294&gt;=81,"A2",IF(G294&gt;=71,"B1",IF(G294&gt;=61,"B2",IF(G294&gt;=51,"C1",IF(G294&gt;=41,"C2",IF(G294&gt;=33,"D","E")))))))</f>
        <v>B2</v>
      </c>
    </row>
    <row r="295" spans="1:8" ht="24.95" customHeight="1">
      <c r="A295" s="545" t="s">
        <v>372</v>
      </c>
      <c r="B295" s="487"/>
      <c r="C295" s="487"/>
      <c r="D295" s="487"/>
      <c r="E295" s="487"/>
      <c r="F295" s="487"/>
      <c r="G295" s="487"/>
      <c r="H295" s="487"/>
    </row>
    <row r="296" spans="1:8" ht="24.95" customHeight="1">
      <c r="A296" s="546" t="s">
        <v>266</v>
      </c>
      <c r="B296" s="547"/>
      <c r="C296" s="547"/>
      <c r="D296" s="547"/>
      <c r="E296" s="547"/>
      <c r="F296" s="547"/>
      <c r="G296" s="547"/>
      <c r="H296" s="548"/>
    </row>
    <row r="297" spans="1:8" ht="24.95" customHeight="1">
      <c r="A297" s="539" t="s">
        <v>267</v>
      </c>
      <c r="B297" s="540"/>
      <c r="C297" s="540"/>
      <c r="D297" s="540"/>
      <c r="E297" s="540"/>
      <c r="F297" s="540"/>
      <c r="G297" s="540"/>
      <c r="H297" s="541"/>
    </row>
    <row r="298" spans="1:8" ht="24.95" customHeight="1">
      <c r="A298" s="539" t="s">
        <v>268</v>
      </c>
      <c r="B298" s="540"/>
      <c r="C298" s="540"/>
      <c r="D298" s="540"/>
      <c r="E298" s="540"/>
      <c r="F298" s="543"/>
      <c r="G298" s="542" t="s">
        <v>269</v>
      </c>
      <c r="H298" s="541"/>
    </row>
    <row r="299" spans="1:8" ht="24.95" customHeight="1">
      <c r="A299" s="271" t="s">
        <v>271</v>
      </c>
      <c r="B299" s="272"/>
      <c r="C299" s="272"/>
      <c r="D299" s="272"/>
      <c r="E299" s="272"/>
      <c r="F299" s="273"/>
      <c r="G299" s="273" t="s">
        <v>272</v>
      </c>
      <c r="H299" s="274"/>
    </row>
    <row r="300" spans="1:8" ht="24.95" customHeight="1">
      <c r="A300" s="539" t="s">
        <v>273</v>
      </c>
      <c r="B300" s="540"/>
      <c r="C300" s="540"/>
      <c r="D300" s="540"/>
      <c r="E300" s="540"/>
      <c r="F300" s="543"/>
      <c r="G300" s="251"/>
      <c r="H300" s="275"/>
    </row>
    <row r="301" spans="1:8" ht="24.95" customHeight="1">
      <c r="A301" s="539" t="s">
        <v>268</v>
      </c>
      <c r="B301" s="540"/>
      <c r="C301" s="540"/>
      <c r="D301" s="540"/>
      <c r="E301" s="540"/>
      <c r="F301" s="543"/>
      <c r="G301" s="542" t="s">
        <v>269</v>
      </c>
      <c r="H301" s="541"/>
    </row>
    <row r="302" spans="1:8" ht="24.95" customHeight="1">
      <c r="A302" s="537" t="s">
        <v>274</v>
      </c>
      <c r="B302" s="538"/>
      <c r="C302" s="538"/>
      <c r="D302" s="538"/>
      <c r="E302" s="538"/>
      <c r="F302" s="544"/>
      <c r="G302" s="251" t="s">
        <v>272</v>
      </c>
      <c r="H302" s="275"/>
    </row>
    <row r="303" spans="1:8" ht="24.95" customHeight="1">
      <c r="A303" s="537" t="s">
        <v>275</v>
      </c>
      <c r="B303" s="538"/>
      <c r="C303" s="538"/>
      <c r="D303" s="538"/>
      <c r="E303" s="538"/>
      <c r="F303" s="544"/>
      <c r="G303" s="273" t="s">
        <v>272</v>
      </c>
      <c r="H303" s="274"/>
    </row>
    <row r="304" spans="1:8" ht="24.95" customHeight="1">
      <c r="A304" s="537" t="s">
        <v>276</v>
      </c>
      <c r="B304" s="538"/>
      <c r="C304" s="538"/>
      <c r="D304" s="538"/>
      <c r="E304" s="538"/>
      <c r="F304" s="538"/>
      <c r="G304" s="276" t="s">
        <v>294</v>
      </c>
      <c r="H304" s="277"/>
    </row>
    <row r="305" spans="1:8" ht="24.95" customHeight="1">
      <c r="A305" s="537" t="s">
        <v>277</v>
      </c>
      <c r="B305" s="538"/>
      <c r="C305" s="538"/>
      <c r="D305" s="538"/>
      <c r="E305" s="538"/>
      <c r="F305" s="538"/>
      <c r="G305" s="276" t="s">
        <v>272</v>
      </c>
      <c r="H305" s="277"/>
    </row>
    <row r="306" spans="1:8" ht="24.95" customHeight="1">
      <c r="A306" s="539" t="s">
        <v>278</v>
      </c>
      <c r="B306" s="540"/>
      <c r="C306" s="540"/>
      <c r="D306" s="540"/>
      <c r="E306" s="540"/>
      <c r="F306" s="540"/>
      <c r="G306" s="540"/>
      <c r="H306" s="541"/>
    </row>
    <row r="307" spans="1:8" ht="24.95" customHeight="1">
      <c r="A307" s="539" t="s">
        <v>268</v>
      </c>
      <c r="B307" s="540"/>
      <c r="C307" s="540"/>
      <c r="D307" s="540"/>
      <c r="E307" s="540"/>
      <c r="F307" s="540"/>
      <c r="G307" s="540"/>
      <c r="H307" s="541"/>
    </row>
    <row r="308" spans="1:8" ht="24.95" customHeight="1">
      <c r="A308" s="271" t="s">
        <v>279</v>
      </c>
      <c r="B308" s="542" t="s">
        <v>373</v>
      </c>
      <c r="C308" s="540"/>
      <c r="D308" s="540"/>
      <c r="E308" s="540"/>
      <c r="F308" s="540"/>
      <c r="G308" s="540"/>
      <c r="H308" s="541"/>
    </row>
    <row r="309" spans="1:8" ht="24.95" customHeight="1">
      <c r="A309" s="278" t="s">
        <v>226</v>
      </c>
      <c r="B309" s="532"/>
      <c r="C309" s="533"/>
      <c r="D309" s="533"/>
      <c r="E309" s="533"/>
      <c r="F309" s="533"/>
      <c r="G309" s="533"/>
      <c r="H309" s="534"/>
    </row>
    <row r="310" spans="1:8" ht="24.95" customHeight="1">
      <c r="A310" s="535" t="s">
        <v>282</v>
      </c>
      <c r="B310" s="536"/>
      <c r="C310" s="536"/>
      <c r="D310" s="536"/>
      <c r="E310" s="279"/>
      <c r="F310" s="250"/>
      <c r="G310" s="251" t="s">
        <v>283</v>
      </c>
      <c r="H310" s="280"/>
    </row>
    <row r="311" spans="1:8" ht="24.95" customHeight="1">
      <c r="A311" s="281" t="s">
        <v>284</v>
      </c>
      <c r="B311" s="251" t="s">
        <v>130</v>
      </c>
      <c r="C311" s="251" t="s">
        <v>284</v>
      </c>
      <c r="D311" s="251" t="s">
        <v>130</v>
      </c>
      <c r="E311" s="282"/>
      <c r="F311" s="536" t="s">
        <v>285</v>
      </c>
      <c r="G311" s="536"/>
      <c r="H311" s="283" t="s">
        <v>130</v>
      </c>
    </row>
    <row r="312" spans="1:8" ht="24.95" customHeight="1">
      <c r="A312" s="284" t="s">
        <v>286</v>
      </c>
      <c r="B312" s="252" t="s">
        <v>287</v>
      </c>
      <c r="C312" s="252" t="s">
        <v>288</v>
      </c>
      <c r="D312" s="252" t="s">
        <v>289</v>
      </c>
      <c r="E312" s="282"/>
      <c r="F312" s="522">
        <v>3</v>
      </c>
      <c r="G312" s="522"/>
      <c r="H312" s="285" t="s">
        <v>272</v>
      </c>
    </row>
    <row r="313" spans="1:8" ht="24.95" customHeight="1">
      <c r="A313" s="284" t="s">
        <v>290</v>
      </c>
      <c r="B313" s="252" t="s">
        <v>291</v>
      </c>
      <c r="C313" s="252" t="s">
        <v>292</v>
      </c>
      <c r="D313" s="252" t="s">
        <v>293</v>
      </c>
      <c r="E313" s="282"/>
      <c r="F313" s="522">
        <v>2</v>
      </c>
      <c r="G313" s="522"/>
      <c r="H313" s="285" t="s">
        <v>294</v>
      </c>
    </row>
    <row r="314" spans="1:8" ht="24.95" customHeight="1">
      <c r="A314" s="284" t="s">
        <v>295</v>
      </c>
      <c r="B314" s="252" t="s">
        <v>296</v>
      </c>
      <c r="C314" s="252" t="s">
        <v>297</v>
      </c>
      <c r="D314" s="252" t="s">
        <v>298</v>
      </c>
      <c r="E314" s="282"/>
      <c r="F314" s="522">
        <v>1</v>
      </c>
      <c r="G314" s="522"/>
      <c r="H314" s="285" t="s">
        <v>299</v>
      </c>
    </row>
    <row r="315" spans="1:8" ht="24.95" customHeight="1">
      <c r="A315" s="284" t="s">
        <v>300</v>
      </c>
      <c r="B315" s="252" t="s">
        <v>301</v>
      </c>
      <c r="C315" s="252" t="s">
        <v>302</v>
      </c>
      <c r="D315" s="252" t="s">
        <v>303</v>
      </c>
      <c r="E315" s="286"/>
      <c r="F315" s="523"/>
      <c r="G315" s="524"/>
      <c r="H315" s="287"/>
    </row>
    <row r="316" spans="1:8" ht="24.95" customHeight="1" thickBot="1">
      <c r="A316" s="525" t="s">
        <v>335</v>
      </c>
      <c r="B316" s="526"/>
      <c r="C316" s="527" t="s">
        <v>336</v>
      </c>
      <c r="D316" s="528"/>
      <c r="E316" s="528"/>
      <c r="F316" s="529"/>
      <c r="G316" s="530" t="s">
        <v>203</v>
      </c>
      <c r="H316" s="531"/>
    </row>
    <row r="317" spans="1:8" ht="24.95" customHeight="1">
      <c r="A317" s="561" t="s">
        <v>132</v>
      </c>
      <c r="B317" s="505"/>
      <c r="C317" s="505"/>
      <c r="D317" s="505"/>
      <c r="E317" s="505"/>
      <c r="F317" s="505"/>
      <c r="G317" s="505"/>
      <c r="H317" s="505"/>
    </row>
    <row r="318" spans="1:8" ht="24.95" customHeight="1">
      <c r="A318" s="561" t="s">
        <v>133</v>
      </c>
      <c r="B318" s="505"/>
      <c r="C318" s="505"/>
      <c r="D318" s="505"/>
      <c r="E318" s="505"/>
      <c r="F318" s="505"/>
      <c r="G318" s="505"/>
      <c r="H318" s="505"/>
    </row>
    <row r="319" spans="1:8" ht="24.95" customHeight="1">
      <c r="A319" s="561" t="s">
        <v>134</v>
      </c>
      <c r="B319" s="505"/>
      <c r="C319" s="505"/>
      <c r="D319" s="505"/>
      <c r="E319" s="505"/>
      <c r="F319" s="505"/>
      <c r="G319" s="505"/>
      <c r="H319" s="505"/>
    </row>
    <row r="320" spans="1:8" ht="24.95" customHeight="1">
      <c r="A320" s="561" t="s">
        <v>191</v>
      </c>
      <c r="B320" s="505"/>
      <c r="C320" s="505"/>
      <c r="D320" s="505"/>
      <c r="E320" s="505"/>
      <c r="F320" s="505"/>
      <c r="G320" s="505"/>
      <c r="H320" s="505"/>
    </row>
    <row r="321" spans="1:8" ht="24.95" customHeight="1">
      <c r="A321" s="561" t="s">
        <v>192</v>
      </c>
      <c r="B321" s="505"/>
      <c r="C321" s="505"/>
      <c r="D321" s="505"/>
      <c r="E321" s="505"/>
      <c r="F321" s="505"/>
      <c r="G321" s="505"/>
      <c r="H321" s="505"/>
    </row>
    <row r="322" spans="1:8" ht="24.95" customHeight="1">
      <c r="A322" s="42" t="s">
        <v>138</v>
      </c>
      <c r="B322" s="43"/>
      <c r="C322" s="549" t="s">
        <v>327</v>
      </c>
      <c r="D322" s="505"/>
      <c r="E322" s="505"/>
      <c r="F322" s="43"/>
      <c r="G322" s="550"/>
      <c r="H322" s="505"/>
    </row>
    <row r="323" spans="1:8" ht="24.95" customHeight="1">
      <c r="A323" s="42" t="s">
        <v>122</v>
      </c>
      <c r="B323" s="43"/>
      <c r="C323" s="549" t="s">
        <v>374</v>
      </c>
      <c r="D323" s="505"/>
      <c r="E323" s="505"/>
      <c r="F323" s="44" t="s">
        <v>193</v>
      </c>
      <c r="G323" s="550">
        <v>8</v>
      </c>
      <c r="H323" s="505"/>
    </row>
    <row r="324" spans="1:8" ht="24.95" customHeight="1">
      <c r="A324" s="43" t="s">
        <v>194</v>
      </c>
      <c r="B324" s="45"/>
      <c r="C324" s="549" t="s">
        <v>375</v>
      </c>
      <c r="D324" s="505"/>
      <c r="E324" s="505"/>
      <c r="F324" s="43"/>
      <c r="G324" s="550"/>
      <c r="H324" s="505"/>
    </row>
    <row r="325" spans="1:8" ht="24.95" customHeight="1">
      <c r="A325" s="42" t="s">
        <v>195</v>
      </c>
      <c r="B325" s="43"/>
      <c r="C325" s="549" t="s">
        <v>376</v>
      </c>
      <c r="D325" s="505"/>
      <c r="E325" s="505"/>
      <c r="F325" s="43" t="s">
        <v>196</v>
      </c>
      <c r="G325" s="550">
        <v>1323</v>
      </c>
      <c r="H325" s="505"/>
    </row>
    <row r="326" spans="1:8" ht="24.95" customHeight="1">
      <c r="A326" s="551" t="s">
        <v>197</v>
      </c>
      <c r="B326" s="487"/>
      <c r="C326" s="487"/>
      <c r="D326" s="487"/>
      <c r="E326" s="487"/>
      <c r="F326" s="487"/>
      <c r="G326" s="487"/>
      <c r="H326" s="487"/>
    </row>
    <row r="327" spans="1:8" ht="24.95" customHeight="1">
      <c r="A327" s="551" t="s">
        <v>179</v>
      </c>
      <c r="B327" s="487"/>
      <c r="C327" s="487"/>
      <c r="D327" s="487"/>
      <c r="E327" s="487"/>
      <c r="F327" s="487"/>
      <c r="G327" s="487"/>
      <c r="H327" s="487"/>
    </row>
    <row r="328" spans="1:8" ht="24.95" customHeight="1">
      <c r="A328" s="552" t="s">
        <v>142</v>
      </c>
      <c r="B328" s="555" t="s">
        <v>143</v>
      </c>
      <c r="C328" s="558" t="s">
        <v>182</v>
      </c>
      <c r="D328" s="558" t="s">
        <v>198</v>
      </c>
      <c r="E328" s="558" t="s">
        <v>184</v>
      </c>
      <c r="F328" s="558" t="s">
        <v>185</v>
      </c>
      <c r="G328" s="558" t="s">
        <v>186</v>
      </c>
      <c r="H328" s="558" t="s">
        <v>130</v>
      </c>
    </row>
    <row r="329" spans="1:8" ht="24.95" customHeight="1">
      <c r="A329" s="553"/>
      <c r="B329" s="556"/>
      <c r="C329" s="563"/>
      <c r="D329" s="563"/>
      <c r="E329" s="563"/>
      <c r="F329" s="563"/>
      <c r="G329" s="563"/>
      <c r="H329" s="563"/>
    </row>
    <row r="330" spans="1:8" ht="24.95" customHeight="1">
      <c r="A330" s="554"/>
      <c r="B330" s="557"/>
      <c r="C330" s="564"/>
      <c r="D330" s="564"/>
      <c r="E330" s="564"/>
      <c r="F330" s="564"/>
      <c r="G330" s="564"/>
      <c r="H330" s="564"/>
    </row>
    <row r="331" spans="1:8" ht="24.95" customHeight="1">
      <c r="A331" s="46">
        <v>1</v>
      </c>
      <c r="B331" s="47" t="s">
        <v>123</v>
      </c>
      <c r="C331" s="293">
        <v>7</v>
      </c>
      <c r="D331" s="294">
        <v>5</v>
      </c>
      <c r="E331" s="295">
        <v>4</v>
      </c>
      <c r="F331" s="295">
        <v>36.5</v>
      </c>
      <c r="G331" s="296">
        <f t="shared" ref="G331:G334" si="14">C331+D331+E331+F331</f>
        <v>52.5</v>
      </c>
      <c r="H331" s="297" t="str">
        <f t="shared" ref="H331:H334" si="15">IF(G331&gt;=91,"A1",IF(G331&gt;=81,"A2",IF(G331&gt;=71,"B1",IF(G331&gt;=61,"B2",IF(G331&gt;=51,"C1",IF(G331&gt;=41,"C2",IF(G331&gt;=33,"D","E")))))))</f>
        <v>C1</v>
      </c>
    </row>
    <row r="332" spans="1:8" ht="24.95" customHeight="1">
      <c r="A332" s="46">
        <v>2</v>
      </c>
      <c r="B332" s="47" t="s">
        <v>124</v>
      </c>
      <c r="C332" s="297">
        <v>9.25</v>
      </c>
      <c r="D332" s="295">
        <v>5</v>
      </c>
      <c r="E332" s="295">
        <v>5</v>
      </c>
      <c r="F332" s="297">
        <v>50.5</v>
      </c>
      <c r="G332" s="298">
        <f t="shared" si="14"/>
        <v>69.75</v>
      </c>
      <c r="H332" s="297" t="str">
        <f t="shared" si="15"/>
        <v>B2</v>
      </c>
    </row>
    <row r="333" spans="1:8" ht="24.95" customHeight="1">
      <c r="A333" s="46">
        <v>3</v>
      </c>
      <c r="B333" s="47" t="s">
        <v>125</v>
      </c>
      <c r="C333" s="295">
        <v>8.5</v>
      </c>
      <c r="D333" s="295">
        <v>5</v>
      </c>
      <c r="E333" s="295">
        <v>5</v>
      </c>
      <c r="F333" s="295">
        <v>51.5</v>
      </c>
      <c r="G333" s="298">
        <f t="shared" si="14"/>
        <v>70</v>
      </c>
      <c r="H333" s="297" t="str">
        <f t="shared" si="15"/>
        <v>B2</v>
      </c>
    </row>
    <row r="334" spans="1:8" ht="24.95" customHeight="1">
      <c r="A334" s="46">
        <v>4</v>
      </c>
      <c r="B334" s="47" t="s">
        <v>126</v>
      </c>
      <c r="C334" s="297">
        <v>4.75</v>
      </c>
      <c r="D334" s="299" t="s">
        <v>325</v>
      </c>
      <c r="E334" s="297">
        <v>5</v>
      </c>
      <c r="F334" s="297">
        <v>48</v>
      </c>
      <c r="G334" s="298">
        <f t="shared" si="14"/>
        <v>62.75</v>
      </c>
      <c r="H334" s="297" t="str">
        <f t="shared" si="15"/>
        <v>B2</v>
      </c>
    </row>
    <row r="335" spans="1:8" ht="24.95" customHeight="1">
      <c r="A335" s="46">
        <v>5</v>
      </c>
      <c r="B335" s="53" t="s">
        <v>330</v>
      </c>
      <c r="C335" s="297"/>
      <c r="D335" s="299"/>
      <c r="E335" s="300"/>
      <c r="G335" s="297">
        <v>26.5</v>
      </c>
      <c r="H335" s="302"/>
    </row>
    <row r="336" spans="1:8" ht="24.95" customHeight="1">
      <c r="A336" s="46">
        <v>6</v>
      </c>
      <c r="B336" s="54" t="s">
        <v>199</v>
      </c>
      <c r="C336" s="302"/>
      <c r="D336" s="302"/>
      <c r="E336" s="302"/>
      <c r="F336" s="302" t="s">
        <v>370</v>
      </c>
      <c r="G336" s="301"/>
      <c r="H336" s="302"/>
    </row>
    <row r="337" spans="1:8" ht="24.95" customHeight="1">
      <c r="A337" s="46">
        <v>7</v>
      </c>
      <c r="B337" s="54" t="s">
        <v>200</v>
      </c>
      <c r="C337" s="302"/>
      <c r="D337" s="302"/>
      <c r="E337" s="302"/>
      <c r="F337" s="302" t="s">
        <v>377</v>
      </c>
      <c r="G337" s="301"/>
      <c r="H337" s="302"/>
    </row>
    <row r="338" spans="1:8" ht="24.95" customHeight="1">
      <c r="A338" s="56" t="s">
        <v>128</v>
      </c>
      <c r="B338" s="54"/>
      <c r="C338" s="302"/>
      <c r="D338" s="302"/>
      <c r="E338" s="302"/>
      <c r="F338" s="302"/>
      <c r="G338" s="244">
        <f>SUM(G331:G335)</f>
        <v>281.5</v>
      </c>
      <c r="H338" s="243"/>
    </row>
    <row r="339" spans="1:8" ht="24.95" customHeight="1">
      <c r="A339" s="56" t="s">
        <v>201</v>
      </c>
      <c r="B339" s="54"/>
      <c r="C339" s="302"/>
      <c r="D339" s="302"/>
      <c r="E339" s="302"/>
      <c r="F339" s="302"/>
      <c r="G339" s="248">
        <f>G338*100/450</f>
        <v>62.555555555555557</v>
      </c>
      <c r="H339" s="247" t="str">
        <f>IF(G339&gt;=91,"A1",IF(G339&gt;=81,"A2",IF(G339&gt;=71,"B1",IF(G339&gt;=61,"B2",IF(G339&gt;=51,"C1",IF(G339&gt;=41,"C2",IF(G339&gt;=33,"D","E")))))))</f>
        <v>B2</v>
      </c>
    </row>
    <row r="340" spans="1:8" ht="24.95" customHeight="1">
      <c r="A340" s="545" t="s">
        <v>378</v>
      </c>
      <c r="B340" s="487"/>
      <c r="C340" s="487"/>
      <c r="D340" s="487"/>
      <c r="E340" s="487"/>
      <c r="F340" s="487"/>
      <c r="G340" s="487"/>
      <c r="H340" s="487"/>
    </row>
    <row r="341" spans="1:8" ht="24.95" customHeight="1">
      <c r="A341" s="546" t="s">
        <v>266</v>
      </c>
      <c r="B341" s="547"/>
      <c r="C341" s="547"/>
      <c r="D341" s="547"/>
      <c r="E341" s="547"/>
      <c r="F341" s="547"/>
      <c r="G341" s="547"/>
      <c r="H341" s="548"/>
    </row>
    <row r="342" spans="1:8" ht="24.95" customHeight="1">
      <c r="A342" s="539" t="s">
        <v>267</v>
      </c>
      <c r="B342" s="540"/>
      <c r="C342" s="540"/>
      <c r="D342" s="540"/>
      <c r="E342" s="540"/>
      <c r="F342" s="540"/>
      <c r="G342" s="540"/>
      <c r="H342" s="541"/>
    </row>
    <row r="343" spans="1:8" ht="24.95" customHeight="1">
      <c r="A343" s="539" t="s">
        <v>268</v>
      </c>
      <c r="B343" s="540"/>
      <c r="C343" s="540"/>
      <c r="D343" s="540"/>
      <c r="E343" s="540"/>
      <c r="F343" s="543"/>
      <c r="G343" s="542" t="s">
        <v>269</v>
      </c>
      <c r="H343" s="541"/>
    </row>
    <row r="344" spans="1:8" ht="24.95" customHeight="1">
      <c r="A344" s="271" t="s">
        <v>271</v>
      </c>
      <c r="B344" s="272"/>
      <c r="C344" s="272"/>
      <c r="D344" s="272"/>
      <c r="E344" s="272"/>
      <c r="F344" s="273"/>
      <c r="G344" s="273" t="s">
        <v>272</v>
      </c>
      <c r="H344" s="274"/>
    </row>
    <row r="345" spans="1:8" ht="24.95" customHeight="1">
      <c r="A345" s="539" t="s">
        <v>273</v>
      </c>
      <c r="B345" s="540"/>
      <c r="C345" s="540"/>
      <c r="D345" s="540"/>
      <c r="E345" s="540"/>
      <c r="F345" s="543"/>
      <c r="G345" s="251"/>
      <c r="H345" s="275"/>
    </row>
    <row r="346" spans="1:8" ht="24.95" customHeight="1">
      <c r="A346" s="539" t="s">
        <v>268</v>
      </c>
      <c r="B346" s="540"/>
      <c r="C346" s="540"/>
      <c r="D346" s="540"/>
      <c r="E346" s="540"/>
      <c r="F346" s="543"/>
      <c r="G346" s="542" t="s">
        <v>269</v>
      </c>
      <c r="H346" s="541"/>
    </row>
    <row r="347" spans="1:8" ht="24.95" customHeight="1">
      <c r="A347" s="537" t="s">
        <v>274</v>
      </c>
      <c r="B347" s="538"/>
      <c r="C347" s="538"/>
      <c r="D347" s="538"/>
      <c r="E347" s="538"/>
      <c r="F347" s="544"/>
      <c r="G347" s="251" t="s">
        <v>272</v>
      </c>
      <c r="H347" s="275"/>
    </row>
    <row r="348" spans="1:8" ht="24.95" customHeight="1">
      <c r="A348" s="537" t="s">
        <v>275</v>
      </c>
      <c r="B348" s="538"/>
      <c r="C348" s="538"/>
      <c r="D348" s="538"/>
      <c r="E348" s="538"/>
      <c r="F348" s="544"/>
      <c r="G348" s="273" t="s">
        <v>272</v>
      </c>
      <c r="H348" s="274"/>
    </row>
    <row r="349" spans="1:8" ht="24.95" customHeight="1">
      <c r="A349" s="537" t="s">
        <v>276</v>
      </c>
      <c r="B349" s="538"/>
      <c r="C349" s="538"/>
      <c r="D349" s="538"/>
      <c r="E349" s="538"/>
      <c r="F349" s="538"/>
      <c r="G349" s="276" t="s">
        <v>272</v>
      </c>
      <c r="H349" s="277"/>
    </row>
    <row r="350" spans="1:8" ht="24.95" customHeight="1">
      <c r="A350" s="537" t="s">
        <v>277</v>
      </c>
      <c r="B350" s="538"/>
      <c r="C350" s="538"/>
      <c r="D350" s="538"/>
      <c r="E350" s="538"/>
      <c r="F350" s="538"/>
      <c r="G350" s="276" t="s">
        <v>272</v>
      </c>
      <c r="H350" s="277"/>
    </row>
    <row r="351" spans="1:8" ht="24.95" customHeight="1">
      <c r="A351" s="539" t="s">
        <v>278</v>
      </c>
      <c r="B351" s="540"/>
      <c r="C351" s="540"/>
      <c r="D351" s="540"/>
      <c r="E351" s="540"/>
      <c r="F351" s="540"/>
      <c r="G351" s="540"/>
      <c r="H351" s="541"/>
    </row>
    <row r="352" spans="1:8" ht="24.95" customHeight="1">
      <c r="A352" s="539" t="s">
        <v>268</v>
      </c>
      <c r="B352" s="540"/>
      <c r="C352" s="540"/>
      <c r="D352" s="540"/>
      <c r="E352" s="540"/>
      <c r="F352" s="540"/>
      <c r="G352" s="540"/>
      <c r="H352" s="541"/>
    </row>
    <row r="353" spans="1:8" ht="24.95" customHeight="1">
      <c r="A353" s="271" t="s">
        <v>279</v>
      </c>
      <c r="B353" s="542" t="s">
        <v>379</v>
      </c>
      <c r="C353" s="540"/>
      <c r="D353" s="540"/>
      <c r="E353" s="540"/>
      <c r="F353" s="540"/>
      <c r="G353" s="540"/>
      <c r="H353" s="541"/>
    </row>
    <row r="354" spans="1:8" ht="24.95" customHeight="1">
      <c r="A354" s="278" t="s">
        <v>226</v>
      </c>
      <c r="B354" s="532"/>
      <c r="C354" s="533"/>
      <c r="D354" s="533"/>
      <c r="E354" s="533"/>
      <c r="F354" s="533"/>
      <c r="G354" s="533"/>
      <c r="H354" s="534"/>
    </row>
    <row r="355" spans="1:8" ht="24.95" customHeight="1">
      <c r="A355" s="535" t="s">
        <v>282</v>
      </c>
      <c r="B355" s="536"/>
      <c r="C355" s="536"/>
      <c r="D355" s="536"/>
      <c r="E355" s="279"/>
      <c r="F355" s="250"/>
      <c r="G355" s="251" t="s">
        <v>283</v>
      </c>
      <c r="H355" s="280"/>
    </row>
    <row r="356" spans="1:8" ht="24.95" customHeight="1">
      <c r="A356" s="281" t="s">
        <v>284</v>
      </c>
      <c r="B356" s="251" t="s">
        <v>130</v>
      </c>
      <c r="C356" s="251" t="s">
        <v>284</v>
      </c>
      <c r="D356" s="251" t="s">
        <v>130</v>
      </c>
      <c r="E356" s="282"/>
      <c r="F356" s="536" t="s">
        <v>285</v>
      </c>
      <c r="G356" s="536"/>
      <c r="H356" s="283" t="s">
        <v>130</v>
      </c>
    </row>
    <row r="357" spans="1:8" ht="24.95" customHeight="1">
      <c r="A357" s="284" t="s">
        <v>286</v>
      </c>
      <c r="B357" s="252" t="s">
        <v>287</v>
      </c>
      <c r="C357" s="252" t="s">
        <v>288</v>
      </c>
      <c r="D357" s="252" t="s">
        <v>289</v>
      </c>
      <c r="E357" s="282"/>
      <c r="F357" s="522">
        <v>3</v>
      </c>
      <c r="G357" s="522"/>
      <c r="H357" s="285" t="s">
        <v>272</v>
      </c>
    </row>
    <row r="358" spans="1:8" ht="24.95" customHeight="1">
      <c r="A358" s="284" t="s">
        <v>290</v>
      </c>
      <c r="B358" s="252" t="s">
        <v>291</v>
      </c>
      <c r="C358" s="252" t="s">
        <v>292</v>
      </c>
      <c r="D358" s="252" t="s">
        <v>293</v>
      </c>
      <c r="E358" s="282"/>
      <c r="F358" s="522">
        <v>2</v>
      </c>
      <c r="G358" s="522"/>
      <c r="H358" s="285" t="s">
        <v>294</v>
      </c>
    </row>
    <row r="359" spans="1:8" ht="24.95" customHeight="1">
      <c r="A359" s="284" t="s">
        <v>295</v>
      </c>
      <c r="B359" s="252" t="s">
        <v>296</v>
      </c>
      <c r="C359" s="252" t="s">
        <v>297</v>
      </c>
      <c r="D359" s="252" t="s">
        <v>298</v>
      </c>
      <c r="E359" s="282"/>
      <c r="F359" s="522">
        <v>1</v>
      </c>
      <c r="G359" s="522"/>
      <c r="H359" s="285" t="s">
        <v>299</v>
      </c>
    </row>
    <row r="360" spans="1:8" ht="24.95" customHeight="1">
      <c r="A360" s="284" t="s">
        <v>300</v>
      </c>
      <c r="B360" s="252" t="s">
        <v>301</v>
      </c>
      <c r="C360" s="252" t="s">
        <v>302</v>
      </c>
      <c r="D360" s="252" t="s">
        <v>303</v>
      </c>
      <c r="E360" s="286"/>
      <c r="F360" s="523"/>
      <c r="G360" s="524"/>
      <c r="H360" s="287"/>
    </row>
    <row r="361" spans="1:8" ht="24.95" customHeight="1" thickBot="1">
      <c r="A361" s="525" t="s">
        <v>335</v>
      </c>
      <c r="B361" s="526"/>
      <c r="C361" s="527" t="s">
        <v>336</v>
      </c>
      <c r="D361" s="528"/>
      <c r="E361" s="528"/>
      <c r="F361" s="529"/>
      <c r="G361" s="530" t="s">
        <v>203</v>
      </c>
      <c r="H361" s="531"/>
    </row>
    <row r="362" spans="1:8" ht="24.95" customHeight="1">
      <c r="A362" s="561" t="s">
        <v>132</v>
      </c>
      <c r="B362" s="505"/>
      <c r="C362" s="505"/>
      <c r="D362" s="505"/>
      <c r="E362" s="505"/>
      <c r="F362" s="505"/>
      <c r="G362" s="505"/>
      <c r="H362" s="505"/>
    </row>
    <row r="363" spans="1:8" ht="24.95" customHeight="1">
      <c r="A363" s="561" t="s">
        <v>133</v>
      </c>
      <c r="B363" s="505"/>
      <c r="C363" s="505"/>
      <c r="D363" s="505"/>
      <c r="E363" s="505"/>
      <c r="F363" s="505"/>
      <c r="G363" s="505"/>
      <c r="H363" s="505"/>
    </row>
    <row r="364" spans="1:8" ht="24.95" customHeight="1">
      <c r="A364" s="561" t="s">
        <v>134</v>
      </c>
      <c r="B364" s="505"/>
      <c r="C364" s="505"/>
      <c r="D364" s="505"/>
      <c r="E364" s="505"/>
      <c r="F364" s="505"/>
      <c r="G364" s="505"/>
      <c r="H364" s="505"/>
    </row>
    <row r="365" spans="1:8" ht="24.95" customHeight="1">
      <c r="A365" s="561" t="s">
        <v>191</v>
      </c>
      <c r="B365" s="505"/>
      <c r="C365" s="505"/>
      <c r="D365" s="505"/>
      <c r="E365" s="505"/>
      <c r="F365" s="505"/>
      <c r="G365" s="505"/>
      <c r="H365" s="505"/>
    </row>
    <row r="366" spans="1:8" ht="24.95" customHeight="1">
      <c r="A366" s="561" t="s">
        <v>192</v>
      </c>
      <c r="B366" s="505"/>
      <c r="C366" s="505"/>
      <c r="D366" s="505"/>
      <c r="E366" s="505"/>
      <c r="F366" s="505"/>
      <c r="G366" s="505"/>
      <c r="H366" s="505"/>
    </row>
    <row r="367" spans="1:8" ht="24.95" customHeight="1">
      <c r="A367" s="42" t="s">
        <v>138</v>
      </c>
      <c r="B367" s="43"/>
      <c r="C367" s="549" t="s">
        <v>327</v>
      </c>
      <c r="D367" s="505"/>
      <c r="E367" s="505"/>
      <c r="F367" s="43"/>
      <c r="G367" s="550"/>
      <c r="H367" s="505"/>
    </row>
    <row r="368" spans="1:8" ht="24.95" customHeight="1">
      <c r="A368" s="42" t="s">
        <v>122</v>
      </c>
      <c r="B368" s="43"/>
      <c r="C368" s="549" t="s">
        <v>380</v>
      </c>
      <c r="D368" s="505"/>
      <c r="E368" s="505"/>
      <c r="F368" s="44" t="s">
        <v>193</v>
      </c>
      <c r="G368" s="550">
        <v>9</v>
      </c>
      <c r="H368" s="505"/>
    </row>
    <row r="369" spans="1:8" ht="24.95" customHeight="1">
      <c r="A369" s="43" t="s">
        <v>194</v>
      </c>
      <c r="B369" s="45"/>
      <c r="C369" s="549" t="s">
        <v>381</v>
      </c>
      <c r="D369" s="505"/>
      <c r="E369" s="505"/>
      <c r="F369" s="43"/>
      <c r="G369" s="550"/>
      <c r="H369" s="505"/>
    </row>
    <row r="370" spans="1:8" ht="24.95" customHeight="1">
      <c r="A370" s="42" t="s">
        <v>195</v>
      </c>
      <c r="B370" s="43"/>
      <c r="C370" s="549" t="s">
        <v>382</v>
      </c>
      <c r="D370" s="505"/>
      <c r="E370" s="505"/>
      <c r="F370" s="43" t="s">
        <v>196</v>
      </c>
      <c r="G370" s="550">
        <v>1388</v>
      </c>
      <c r="H370" s="505"/>
    </row>
    <row r="371" spans="1:8" ht="24.95" customHeight="1">
      <c r="A371" s="551" t="s">
        <v>197</v>
      </c>
      <c r="B371" s="487"/>
      <c r="C371" s="487"/>
      <c r="D371" s="487"/>
      <c r="E371" s="487"/>
      <c r="F371" s="487"/>
      <c r="G371" s="487"/>
      <c r="H371" s="487"/>
    </row>
    <row r="372" spans="1:8" ht="24.95" customHeight="1">
      <c r="A372" s="551" t="s">
        <v>179</v>
      </c>
      <c r="B372" s="487"/>
      <c r="C372" s="487"/>
      <c r="D372" s="487"/>
      <c r="E372" s="487"/>
      <c r="F372" s="487"/>
      <c r="G372" s="487"/>
      <c r="H372" s="487"/>
    </row>
    <row r="373" spans="1:8" ht="24.95" customHeight="1">
      <c r="A373" s="552" t="s">
        <v>142</v>
      </c>
      <c r="B373" s="555" t="s">
        <v>143</v>
      </c>
      <c r="C373" s="558" t="s">
        <v>182</v>
      </c>
      <c r="D373" s="558" t="s">
        <v>198</v>
      </c>
      <c r="E373" s="558" t="s">
        <v>184</v>
      </c>
      <c r="F373" s="558" t="s">
        <v>185</v>
      </c>
      <c r="G373" s="558" t="s">
        <v>186</v>
      </c>
      <c r="H373" s="558" t="s">
        <v>130</v>
      </c>
    </row>
    <row r="374" spans="1:8" ht="24.95" customHeight="1">
      <c r="A374" s="553"/>
      <c r="B374" s="556"/>
      <c r="C374" s="563"/>
      <c r="D374" s="563"/>
      <c r="E374" s="563"/>
      <c r="F374" s="563"/>
      <c r="G374" s="563"/>
      <c r="H374" s="563"/>
    </row>
    <row r="375" spans="1:8" ht="24.95" customHeight="1">
      <c r="A375" s="554"/>
      <c r="B375" s="557"/>
      <c r="C375" s="564"/>
      <c r="D375" s="564"/>
      <c r="E375" s="564"/>
      <c r="F375" s="564"/>
      <c r="G375" s="564"/>
      <c r="H375" s="564"/>
    </row>
    <row r="376" spans="1:8" ht="24.95" customHeight="1">
      <c r="A376" s="46">
        <v>1</v>
      </c>
      <c r="B376" s="47" t="s">
        <v>123</v>
      </c>
      <c r="C376" s="293">
        <v>8.25</v>
      </c>
      <c r="D376" s="294">
        <v>5</v>
      </c>
      <c r="E376" s="295">
        <v>4</v>
      </c>
      <c r="F376" s="295">
        <v>66.5</v>
      </c>
      <c r="G376" s="296">
        <f t="shared" ref="G376:G379" si="16">C376+D376+E376+F376</f>
        <v>83.75</v>
      </c>
      <c r="H376" s="297" t="str">
        <f t="shared" ref="H376:H379" si="17">IF(G376&gt;=91,"A1",IF(G376&gt;=81,"A2",IF(G376&gt;=71,"B1",IF(G376&gt;=61,"B2",IF(G376&gt;=51,"C1",IF(G376&gt;=41,"C2",IF(G376&gt;=33,"D","E")))))))</f>
        <v>A2</v>
      </c>
    </row>
    <row r="377" spans="1:8" ht="24.95" customHeight="1">
      <c r="A377" s="46">
        <v>2</v>
      </c>
      <c r="B377" s="47" t="s">
        <v>124</v>
      </c>
      <c r="C377" s="297">
        <v>9.5</v>
      </c>
      <c r="D377" s="295">
        <v>5</v>
      </c>
      <c r="E377" s="295">
        <v>5</v>
      </c>
      <c r="F377" s="297">
        <v>59.5</v>
      </c>
      <c r="G377" s="298">
        <f t="shared" si="16"/>
        <v>79</v>
      </c>
      <c r="H377" s="297" t="str">
        <f t="shared" si="17"/>
        <v>B1</v>
      </c>
    </row>
    <row r="378" spans="1:8" ht="24.95" customHeight="1">
      <c r="A378" s="46">
        <v>3</v>
      </c>
      <c r="B378" s="47" t="s">
        <v>125</v>
      </c>
      <c r="C378" s="295">
        <v>8.5</v>
      </c>
      <c r="D378" s="295">
        <v>5</v>
      </c>
      <c r="E378" s="295">
        <v>5</v>
      </c>
      <c r="F378" s="295">
        <v>64</v>
      </c>
      <c r="G378" s="298">
        <f t="shared" si="16"/>
        <v>82.5</v>
      </c>
      <c r="H378" s="297" t="str">
        <f t="shared" si="17"/>
        <v>A2</v>
      </c>
    </row>
    <row r="379" spans="1:8" ht="24.95" customHeight="1">
      <c r="A379" s="46">
        <v>4</v>
      </c>
      <c r="B379" s="47" t="s">
        <v>126</v>
      </c>
      <c r="C379" s="297">
        <v>8.75</v>
      </c>
      <c r="D379" s="299" t="s">
        <v>325</v>
      </c>
      <c r="E379" s="297">
        <v>5</v>
      </c>
      <c r="F379" s="297">
        <v>75.5</v>
      </c>
      <c r="G379" s="298">
        <f t="shared" si="16"/>
        <v>94.25</v>
      </c>
      <c r="H379" s="297" t="str">
        <f t="shared" si="17"/>
        <v>A1</v>
      </c>
    </row>
    <row r="380" spans="1:8" ht="24.95" customHeight="1">
      <c r="A380" s="46">
        <v>5</v>
      </c>
      <c r="B380" s="53" t="s">
        <v>330</v>
      </c>
      <c r="C380" s="297"/>
      <c r="D380" s="299"/>
      <c r="E380" s="300"/>
      <c r="G380" s="297">
        <v>49.5</v>
      </c>
      <c r="H380" s="302"/>
    </row>
    <row r="381" spans="1:8" ht="24.95" customHeight="1">
      <c r="A381" s="46">
        <v>6</v>
      </c>
      <c r="B381" s="54" t="s">
        <v>199</v>
      </c>
      <c r="C381" s="302"/>
      <c r="D381" s="302"/>
      <c r="E381" s="302"/>
      <c r="F381" s="302" t="s">
        <v>383</v>
      </c>
      <c r="G381" s="301"/>
      <c r="H381" s="302"/>
    </row>
    <row r="382" spans="1:8" ht="24.95" customHeight="1">
      <c r="A382" s="46">
        <v>7</v>
      </c>
      <c r="B382" s="54" t="s">
        <v>200</v>
      </c>
      <c r="C382" s="302"/>
      <c r="D382" s="302"/>
      <c r="E382" s="302"/>
      <c r="F382" s="302" t="s">
        <v>384</v>
      </c>
      <c r="G382" s="301"/>
      <c r="H382" s="302"/>
    </row>
    <row r="383" spans="1:8" ht="24.95" customHeight="1">
      <c r="A383" s="56" t="s">
        <v>128</v>
      </c>
      <c r="B383" s="54"/>
      <c r="C383" s="302"/>
      <c r="D383" s="302"/>
      <c r="E383" s="302"/>
      <c r="F383" s="302"/>
      <c r="G383" s="244">
        <f>SUM(G376:G380)</f>
        <v>389</v>
      </c>
      <c r="H383" s="243"/>
    </row>
    <row r="384" spans="1:8" ht="24.95" customHeight="1">
      <c r="A384" s="56" t="s">
        <v>201</v>
      </c>
      <c r="B384" s="54"/>
      <c r="C384" s="302"/>
      <c r="D384" s="302"/>
      <c r="E384" s="302"/>
      <c r="F384" s="302"/>
      <c r="G384" s="248">
        <f>G383*100/450</f>
        <v>86.444444444444443</v>
      </c>
      <c r="H384" s="247" t="str">
        <f>IF(G384&gt;=91,"A1",IF(G384&gt;=81,"A2",IF(G384&gt;=71,"B1",IF(G384&gt;=61,"B2",IF(G384&gt;=51,"C1",IF(G384&gt;=41,"C2",IF(G384&gt;=33,"D","E")))))))</f>
        <v>A2</v>
      </c>
    </row>
    <row r="385" spans="1:8" ht="24.95" customHeight="1">
      <c r="A385" s="545" t="s">
        <v>355</v>
      </c>
      <c r="B385" s="487"/>
      <c r="C385" s="487"/>
      <c r="D385" s="487"/>
      <c r="E385" s="487"/>
      <c r="F385" s="487"/>
      <c r="G385" s="487"/>
      <c r="H385" s="487"/>
    </row>
    <row r="386" spans="1:8" ht="24.95" customHeight="1">
      <c r="A386" s="546" t="s">
        <v>266</v>
      </c>
      <c r="B386" s="547"/>
      <c r="C386" s="547"/>
      <c r="D386" s="547"/>
      <c r="E386" s="547"/>
      <c r="F386" s="547"/>
      <c r="G386" s="547"/>
      <c r="H386" s="548"/>
    </row>
    <row r="387" spans="1:8" ht="24.95" customHeight="1">
      <c r="A387" s="539" t="s">
        <v>267</v>
      </c>
      <c r="B387" s="540"/>
      <c r="C387" s="540"/>
      <c r="D387" s="540"/>
      <c r="E387" s="540"/>
      <c r="F387" s="540"/>
      <c r="G387" s="540"/>
      <c r="H387" s="541"/>
    </row>
    <row r="388" spans="1:8" ht="24.95" customHeight="1">
      <c r="A388" s="539" t="s">
        <v>268</v>
      </c>
      <c r="B388" s="540"/>
      <c r="C388" s="540"/>
      <c r="D388" s="540"/>
      <c r="E388" s="540"/>
      <c r="F388" s="543"/>
      <c r="G388" s="542" t="s">
        <v>269</v>
      </c>
      <c r="H388" s="541"/>
    </row>
    <row r="389" spans="1:8" ht="24.95" customHeight="1">
      <c r="A389" s="271" t="s">
        <v>271</v>
      </c>
      <c r="B389" s="272"/>
      <c r="C389" s="272"/>
      <c r="D389" s="272"/>
      <c r="E389" s="272"/>
      <c r="F389" s="273"/>
      <c r="G389" s="273" t="s">
        <v>294</v>
      </c>
      <c r="H389" s="274"/>
    </row>
    <row r="390" spans="1:8" ht="24.95" customHeight="1">
      <c r="A390" s="539" t="s">
        <v>273</v>
      </c>
      <c r="B390" s="540"/>
      <c r="C390" s="540"/>
      <c r="D390" s="540"/>
      <c r="E390" s="540"/>
      <c r="F390" s="543"/>
      <c r="G390" s="251"/>
      <c r="H390" s="275"/>
    </row>
    <row r="391" spans="1:8" ht="24.95" customHeight="1">
      <c r="A391" s="539" t="s">
        <v>268</v>
      </c>
      <c r="B391" s="540"/>
      <c r="C391" s="540"/>
      <c r="D391" s="540"/>
      <c r="E391" s="540"/>
      <c r="F391" s="543"/>
      <c r="G391" s="542" t="s">
        <v>269</v>
      </c>
      <c r="H391" s="541"/>
    </row>
    <row r="392" spans="1:8" ht="24.95" customHeight="1">
      <c r="A392" s="537" t="s">
        <v>274</v>
      </c>
      <c r="B392" s="538"/>
      <c r="C392" s="538"/>
      <c r="D392" s="538"/>
      <c r="E392" s="538"/>
      <c r="F392" s="544"/>
      <c r="G392" s="251" t="s">
        <v>272</v>
      </c>
      <c r="H392" s="275"/>
    </row>
    <row r="393" spans="1:8" ht="24.95" customHeight="1">
      <c r="A393" s="537" t="s">
        <v>275</v>
      </c>
      <c r="B393" s="538"/>
      <c r="C393" s="538"/>
      <c r="D393" s="538"/>
      <c r="E393" s="538"/>
      <c r="F393" s="544"/>
      <c r="G393" s="273" t="s">
        <v>272</v>
      </c>
      <c r="H393" s="274"/>
    </row>
    <row r="394" spans="1:8" ht="24.95" customHeight="1">
      <c r="A394" s="537" t="s">
        <v>276</v>
      </c>
      <c r="B394" s="538"/>
      <c r="C394" s="538"/>
      <c r="D394" s="538"/>
      <c r="E394" s="538"/>
      <c r="F394" s="538"/>
      <c r="G394" s="276" t="s">
        <v>294</v>
      </c>
      <c r="H394" s="277"/>
    </row>
    <row r="395" spans="1:8" ht="24.95" customHeight="1">
      <c r="A395" s="537" t="s">
        <v>277</v>
      </c>
      <c r="B395" s="538"/>
      <c r="C395" s="538"/>
      <c r="D395" s="538"/>
      <c r="E395" s="538"/>
      <c r="F395" s="538"/>
      <c r="G395" s="276" t="s">
        <v>272</v>
      </c>
      <c r="H395" s="277"/>
    </row>
    <row r="396" spans="1:8" ht="24.95" customHeight="1">
      <c r="A396" s="539" t="s">
        <v>278</v>
      </c>
      <c r="B396" s="540"/>
      <c r="C396" s="540"/>
      <c r="D396" s="540"/>
      <c r="E396" s="540"/>
      <c r="F396" s="540"/>
      <c r="G396" s="540"/>
      <c r="H396" s="541"/>
    </row>
    <row r="397" spans="1:8" ht="24.95" customHeight="1">
      <c r="A397" s="539" t="s">
        <v>268</v>
      </c>
      <c r="B397" s="540"/>
      <c r="C397" s="540"/>
      <c r="D397" s="540"/>
      <c r="E397" s="540"/>
      <c r="F397" s="540"/>
      <c r="G397" s="540"/>
      <c r="H397" s="541"/>
    </row>
    <row r="398" spans="1:8" ht="24.95" customHeight="1">
      <c r="A398" s="271" t="s">
        <v>279</v>
      </c>
      <c r="B398" s="542" t="s">
        <v>385</v>
      </c>
      <c r="C398" s="540"/>
      <c r="D398" s="540"/>
      <c r="E398" s="540"/>
      <c r="F398" s="540"/>
      <c r="G398" s="540"/>
      <c r="H398" s="541"/>
    </row>
    <row r="399" spans="1:8" ht="24.95" customHeight="1">
      <c r="A399" s="278" t="s">
        <v>226</v>
      </c>
      <c r="B399" s="532"/>
      <c r="C399" s="533"/>
      <c r="D399" s="533"/>
      <c r="E399" s="533"/>
      <c r="F399" s="533"/>
      <c r="G399" s="533"/>
      <c r="H399" s="534"/>
    </row>
    <row r="400" spans="1:8" ht="24.95" customHeight="1">
      <c r="A400" s="535" t="s">
        <v>282</v>
      </c>
      <c r="B400" s="536"/>
      <c r="C400" s="536"/>
      <c r="D400" s="536"/>
      <c r="E400" s="279"/>
      <c r="F400" s="250"/>
      <c r="G400" s="251" t="s">
        <v>283</v>
      </c>
      <c r="H400" s="280"/>
    </row>
    <row r="401" spans="1:8" ht="24.95" customHeight="1">
      <c r="A401" s="281" t="s">
        <v>284</v>
      </c>
      <c r="B401" s="251" t="s">
        <v>130</v>
      </c>
      <c r="C401" s="251" t="s">
        <v>284</v>
      </c>
      <c r="D401" s="251" t="s">
        <v>130</v>
      </c>
      <c r="E401" s="282"/>
      <c r="F401" s="536" t="s">
        <v>285</v>
      </c>
      <c r="G401" s="536"/>
      <c r="H401" s="283" t="s">
        <v>130</v>
      </c>
    </row>
    <row r="402" spans="1:8" ht="24.95" customHeight="1">
      <c r="A402" s="284" t="s">
        <v>286</v>
      </c>
      <c r="B402" s="252" t="s">
        <v>287</v>
      </c>
      <c r="C402" s="252" t="s">
        <v>288</v>
      </c>
      <c r="D402" s="252" t="s">
        <v>289</v>
      </c>
      <c r="E402" s="282"/>
      <c r="F402" s="522">
        <v>3</v>
      </c>
      <c r="G402" s="522"/>
      <c r="H402" s="285" t="s">
        <v>272</v>
      </c>
    </row>
    <row r="403" spans="1:8" ht="24.95" customHeight="1">
      <c r="A403" s="284" t="s">
        <v>290</v>
      </c>
      <c r="B403" s="252" t="s">
        <v>291</v>
      </c>
      <c r="C403" s="252" t="s">
        <v>292</v>
      </c>
      <c r="D403" s="252" t="s">
        <v>293</v>
      </c>
      <c r="E403" s="282"/>
      <c r="F403" s="522">
        <v>2</v>
      </c>
      <c r="G403" s="522"/>
      <c r="H403" s="285" t="s">
        <v>294</v>
      </c>
    </row>
    <row r="404" spans="1:8" ht="24.95" customHeight="1">
      <c r="A404" s="284" t="s">
        <v>295</v>
      </c>
      <c r="B404" s="252" t="s">
        <v>296</v>
      </c>
      <c r="C404" s="252" t="s">
        <v>297</v>
      </c>
      <c r="D404" s="252" t="s">
        <v>298</v>
      </c>
      <c r="E404" s="282"/>
      <c r="F404" s="522">
        <v>1</v>
      </c>
      <c r="G404" s="522"/>
      <c r="H404" s="285" t="s">
        <v>299</v>
      </c>
    </row>
    <row r="405" spans="1:8" ht="24.95" customHeight="1">
      <c r="A405" s="284" t="s">
        <v>300</v>
      </c>
      <c r="B405" s="252" t="s">
        <v>301</v>
      </c>
      <c r="C405" s="252" t="s">
        <v>302</v>
      </c>
      <c r="D405" s="252" t="s">
        <v>303</v>
      </c>
      <c r="E405" s="286"/>
      <c r="F405" s="523"/>
      <c r="G405" s="524"/>
      <c r="H405" s="287"/>
    </row>
    <row r="406" spans="1:8" ht="24.95" customHeight="1" thickBot="1">
      <c r="A406" s="525" t="s">
        <v>335</v>
      </c>
      <c r="B406" s="526"/>
      <c r="C406" s="527" t="s">
        <v>336</v>
      </c>
      <c r="D406" s="528"/>
      <c r="E406" s="528"/>
      <c r="F406" s="529"/>
      <c r="G406" s="530" t="s">
        <v>203</v>
      </c>
      <c r="H406" s="531"/>
    </row>
    <row r="407" spans="1:8" ht="24.95" customHeight="1">
      <c r="A407" s="561" t="s">
        <v>132</v>
      </c>
      <c r="B407" s="505"/>
      <c r="C407" s="505"/>
      <c r="D407" s="505"/>
      <c r="E407" s="505"/>
      <c r="F407" s="505"/>
      <c r="G407" s="505"/>
      <c r="H407" s="505"/>
    </row>
    <row r="408" spans="1:8" ht="24.95" customHeight="1">
      <c r="A408" s="561" t="s">
        <v>133</v>
      </c>
      <c r="B408" s="505"/>
      <c r="C408" s="505"/>
      <c r="D408" s="505"/>
      <c r="E408" s="505"/>
      <c r="F408" s="505"/>
      <c r="G408" s="505"/>
      <c r="H408" s="505"/>
    </row>
    <row r="409" spans="1:8" ht="24.95" customHeight="1">
      <c r="A409" s="561" t="s">
        <v>134</v>
      </c>
      <c r="B409" s="505"/>
      <c r="C409" s="505"/>
      <c r="D409" s="505"/>
      <c r="E409" s="505"/>
      <c r="F409" s="505"/>
      <c r="G409" s="505"/>
      <c r="H409" s="505"/>
    </row>
    <row r="410" spans="1:8" ht="24.95" customHeight="1">
      <c r="A410" s="561" t="s">
        <v>191</v>
      </c>
      <c r="B410" s="505"/>
      <c r="C410" s="505"/>
      <c r="D410" s="505"/>
      <c r="E410" s="505"/>
      <c r="F410" s="505"/>
      <c r="G410" s="505"/>
      <c r="H410" s="505"/>
    </row>
    <row r="411" spans="1:8" ht="24.95" customHeight="1">
      <c r="A411" s="561" t="s">
        <v>192</v>
      </c>
      <c r="B411" s="505"/>
      <c r="C411" s="505"/>
      <c r="D411" s="505"/>
      <c r="E411" s="505"/>
      <c r="F411" s="505"/>
      <c r="G411" s="505"/>
      <c r="H411" s="505"/>
    </row>
    <row r="412" spans="1:8" ht="24.95" customHeight="1">
      <c r="A412" s="42" t="s">
        <v>138</v>
      </c>
      <c r="B412" s="43"/>
      <c r="C412" s="549" t="s">
        <v>327</v>
      </c>
      <c r="D412" s="505"/>
      <c r="E412" s="505"/>
      <c r="F412" s="43"/>
      <c r="G412" s="550"/>
      <c r="H412" s="505"/>
    </row>
    <row r="413" spans="1:8" ht="24.95" customHeight="1">
      <c r="A413" s="42" t="s">
        <v>122</v>
      </c>
      <c r="B413" s="43"/>
      <c r="C413" s="549" t="s">
        <v>164</v>
      </c>
      <c r="D413" s="505"/>
      <c r="E413" s="505"/>
      <c r="F413" s="44" t="s">
        <v>193</v>
      </c>
      <c r="G413" s="550">
        <v>10</v>
      </c>
      <c r="H413" s="505"/>
    </row>
    <row r="414" spans="1:8" ht="24.95" customHeight="1">
      <c r="A414" s="43" t="s">
        <v>194</v>
      </c>
      <c r="B414" s="45"/>
      <c r="C414" s="549" t="s">
        <v>386</v>
      </c>
      <c r="D414" s="505"/>
      <c r="E414" s="505"/>
      <c r="F414" s="43"/>
      <c r="G414" s="550"/>
      <c r="H414" s="505"/>
    </row>
    <row r="415" spans="1:8" ht="24.95" customHeight="1">
      <c r="A415" s="42" t="s">
        <v>195</v>
      </c>
      <c r="B415" s="43"/>
      <c r="C415" s="549" t="s">
        <v>387</v>
      </c>
      <c r="D415" s="505"/>
      <c r="E415" s="505"/>
      <c r="F415" s="43" t="s">
        <v>196</v>
      </c>
      <c r="G415" s="550">
        <v>1545</v>
      </c>
      <c r="H415" s="505"/>
    </row>
    <row r="416" spans="1:8" ht="24.95" customHeight="1">
      <c r="A416" s="551" t="s">
        <v>197</v>
      </c>
      <c r="B416" s="487"/>
      <c r="C416" s="487"/>
      <c r="D416" s="487"/>
      <c r="E416" s="487"/>
      <c r="F416" s="487"/>
      <c r="G416" s="487"/>
      <c r="H416" s="487"/>
    </row>
    <row r="417" spans="1:8" ht="24.95" customHeight="1">
      <c r="A417" s="551" t="s">
        <v>179</v>
      </c>
      <c r="B417" s="487"/>
      <c r="C417" s="487"/>
      <c r="D417" s="487"/>
      <c r="E417" s="487"/>
      <c r="F417" s="487"/>
      <c r="G417" s="487"/>
      <c r="H417" s="487"/>
    </row>
    <row r="418" spans="1:8" ht="24.95" customHeight="1">
      <c r="A418" s="552" t="s">
        <v>142</v>
      </c>
      <c r="B418" s="555" t="s">
        <v>143</v>
      </c>
      <c r="C418" s="567" t="s">
        <v>182</v>
      </c>
      <c r="D418" s="567" t="s">
        <v>198</v>
      </c>
      <c r="E418" s="567" t="s">
        <v>184</v>
      </c>
      <c r="F418" s="567" t="s">
        <v>185</v>
      </c>
      <c r="G418" s="567" t="s">
        <v>186</v>
      </c>
      <c r="H418" s="567" t="s">
        <v>130</v>
      </c>
    </row>
    <row r="419" spans="1:8" ht="24.95" customHeight="1">
      <c r="A419" s="553"/>
      <c r="B419" s="556"/>
      <c r="C419" s="568"/>
      <c r="D419" s="568"/>
      <c r="E419" s="568"/>
      <c r="F419" s="568"/>
      <c r="G419" s="568"/>
      <c r="H419" s="568"/>
    </row>
    <row r="420" spans="1:8" ht="24.95" customHeight="1">
      <c r="A420" s="554"/>
      <c r="B420" s="557"/>
      <c r="C420" s="569"/>
      <c r="D420" s="569"/>
      <c r="E420" s="569"/>
      <c r="F420" s="569"/>
      <c r="G420" s="569"/>
      <c r="H420" s="569"/>
    </row>
    <row r="421" spans="1:8" ht="24.95" customHeight="1">
      <c r="A421" s="46">
        <v>1</v>
      </c>
      <c r="B421" s="47" t="s">
        <v>123</v>
      </c>
      <c r="C421" s="293">
        <v>9</v>
      </c>
      <c r="D421" s="294">
        <v>5</v>
      </c>
      <c r="E421" s="295">
        <v>5</v>
      </c>
      <c r="F421" s="295">
        <v>66</v>
      </c>
      <c r="G421" s="296">
        <f t="shared" ref="G421:G424" si="18">C421+D421+E421+F421</f>
        <v>85</v>
      </c>
      <c r="H421" s="297" t="str">
        <f t="shared" ref="H421:H424" si="19">IF(G421&gt;=91,"A1",IF(G421&gt;=81,"A2",IF(G421&gt;=71,"B1",IF(G421&gt;=61,"B2",IF(G421&gt;=51,"C1",IF(G421&gt;=41,"C2",IF(G421&gt;=33,"D","E")))))))</f>
        <v>A2</v>
      </c>
    </row>
    <row r="422" spans="1:8" ht="24.95" customHeight="1">
      <c r="A422" s="46">
        <v>2</v>
      </c>
      <c r="B422" s="47" t="s">
        <v>124</v>
      </c>
      <c r="C422" s="297">
        <v>10</v>
      </c>
      <c r="D422" s="295">
        <v>5</v>
      </c>
      <c r="E422" s="295">
        <v>5</v>
      </c>
      <c r="F422" s="297">
        <v>69.5</v>
      </c>
      <c r="G422" s="298">
        <f t="shared" si="18"/>
        <v>89.5</v>
      </c>
      <c r="H422" s="297" t="str">
        <f t="shared" si="19"/>
        <v>A2</v>
      </c>
    </row>
    <row r="423" spans="1:8" ht="24.95" customHeight="1">
      <c r="A423" s="46">
        <v>3</v>
      </c>
      <c r="B423" s="47" t="s">
        <v>125</v>
      </c>
      <c r="C423" s="295">
        <v>6.5</v>
      </c>
      <c r="D423" s="295">
        <v>5</v>
      </c>
      <c r="E423" s="295">
        <v>5</v>
      </c>
      <c r="F423" s="295">
        <v>63.5</v>
      </c>
      <c r="G423" s="298">
        <f t="shared" si="18"/>
        <v>80</v>
      </c>
      <c r="H423" s="297" t="str">
        <f t="shared" si="19"/>
        <v>B1</v>
      </c>
    </row>
    <row r="424" spans="1:8" ht="24.95" customHeight="1">
      <c r="A424" s="46">
        <v>4</v>
      </c>
      <c r="B424" s="47" t="s">
        <v>126</v>
      </c>
      <c r="C424" s="297">
        <v>8</v>
      </c>
      <c r="D424" s="299" t="s">
        <v>325</v>
      </c>
      <c r="E424" s="297">
        <v>4.5</v>
      </c>
      <c r="F424" s="297">
        <v>76</v>
      </c>
      <c r="G424" s="298">
        <f t="shared" si="18"/>
        <v>93.5</v>
      </c>
      <c r="H424" s="297" t="str">
        <f t="shared" si="19"/>
        <v>A1</v>
      </c>
    </row>
    <row r="425" spans="1:8" ht="24.95" customHeight="1">
      <c r="A425" s="46">
        <v>5</v>
      </c>
      <c r="B425" s="53" t="s">
        <v>330</v>
      </c>
      <c r="C425" s="297"/>
      <c r="D425" s="299"/>
      <c r="E425" s="300"/>
      <c r="F425" s="303"/>
      <c r="G425" s="297">
        <v>48.5</v>
      </c>
      <c r="H425" s="302"/>
    </row>
    <row r="426" spans="1:8" ht="24.95" customHeight="1">
      <c r="A426" s="46">
        <v>6</v>
      </c>
      <c r="B426" s="54" t="s">
        <v>199</v>
      </c>
      <c r="C426" s="302"/>
      <c r="D426" s="302"/>
      <c r="E426" s="302"/>
      <c r="F426" s="302" t="s">
        <v>347</v>
      </c>
      <c r="G426" s="301"/>
      <c r="H426" s="302"/>
    </row>
    <row r="427" spans="1:8" ht="24.95" customHeight="1">
      <c r="A427" s="46">
        <v>7</v>
      </c>
      <c r="B427" s="54" t="s">
        <v>200</v>
      </c>
      <c r="C427" s="302"/>
      <c r="D427" s="302"/>
      <c r="E427" s="302"/>
      <c r="F427" s="302" t="s">
        <v>388</v>
      </c>
      <c r="G427" s="301"/>
      <c r="H427" s="302"/>
    </row>
    <row r="428" spans="1:8" ht="24.95" customHeight="1">
      <c r="A428" s="56" t="s">
        <v>128</v>
      </c>
      <c r="B428" s="54"/>
      <c r="C428" s="302"/>
      <c r="D428" s="302"/>
      <c r="E428" s="302"/>
      <c r="F428" s="302"/>
      <c r="G428" s="244">
        <f>SUM(G421:G425)</f>
        <v>396.5</v>
      </c>
      <c r="H428" s="243"/>
    </row>
    <row r="429" spans="1:8" ht="24.95" customHeight="1">
      <c r="A429" s="56" t="s">
        <v>201</v>
      </c>
      <c r="B429" s="54"/>
      <c r="C429" s="302"/>
      <c r="D429" s="302"/>
      <c r="E429" s="302"/>
      <c r="F429" s="302"/>
      <c r="G429" s="248">
        <f>G428*100/450</f>
        <v>88.111111111111114</v>
      </c>
      <c r="H429" s="247" t="str">
        <f>IF(G429&gt;=91,"A1",IF(G429&gt;=81,"A2",IF(G429&gt;=71,"B1",IF(G429&gt;=61,"B2",IF(G429&gt;=51,"C1",IF(G429&gt;=41,"C2",IF(G429&gt;=33,"D","E")))))))</f>
        <v>A2</v>
      </c>
    </row>
    <row r="430" spans="1:8" ht="24.95" customHeight="1">
      <c r="A430" s="545" t="s">
        <v>355</v>
      </c>
      <c r="B430" s="487"/>
      <c r="C430" s="487"/>
      <c r="D430" s="487"/>
      <c r="E430" s="487"/>
      <c r="F430" s="487"/>
      <c r="G430" s="487"/>
      <c r="H430" s="487"/>
    </row>
    <row r="431" spans="1:8" ht="24.95" customHeight="1">
      <c r="A431" s="546" t="s">
        <v>266</v>
      </c>
      <c r="B431" s="547"/>
      <c r="C431" s="547"/>
      <c r="D431" s="547"/>
      <c r="E431" s="547"/>
      <c r="F431" s="547"/>
      <c r="G431" s="547"/>
      <c r="H431" s="548"/>
    </row>
    <row r="432" spans="1:8" ht="24.95" customHeight="1">
      <c r="A432" s="539" t="s">
        <v>267</v>
      </c>
      <c r="B432" s="540"/>
      <c r="C432" s="540"/>
      <c r="D432" s="540"/>
      <c r="E432" s="540"/>
      <c r="F432" s="540"/>
      <c r="G432" s="540"/>
      <c r="H432" s="541"/>
    </row>
    <row r="433" spans="1:8" ht="24.95" customHeight="1">
      <c r="A433" s="539" t="s">
        <v>268</v>
      </c>
      <c r="B433" s="540"/>
      <c r="C433" s="540"/>
      <c r="D433" s="540"/>
      <c r="E433" s="540"/>
      <c r="F433" s="543"/>
      <c r="G433" s="542" t="s">
        <v>269</v>
      </c>
      <c r="H433" s="541"/>
    </row>
    <row r="434" spans="1:8" ht="24.95" customHeight="1">
      <c r="A434" s="271" t="s">
        <v>271</v>
      </c>
      <c r="B434" s="272"/>
      <c r="C434" s="272"/>
      <c r="D434" s="272"/>
      <c r="E434" s="272"/>
      <c r="F434" s="273"/>
      <c r="G434" s="273" t="s">
        <v>272</v>
      </c>
      <c r="H434" s="274"/>
    </row>
    <row r="435" spans="1:8" ht="24.95" customHeight="1">
      <c r="A435" s="539" t="s">
        <v>273</v>
      </c>
      <c r="B435" s="540"/>
      <c r="C435" s="540"/>
      <c r="D435" s="540"/>
      <c r="E435" s="540"/>
      <c r="F435" s="543"/>
      <c r="G435" s="251"/>
      <c r="H435" s="275"/>
    </row>
    <row r="436" spans="1:8" ht="24.95" customHeight="1">
      <c r="A436" s="539" t="s">
        <v>268</v>
      </c>
      <c r="B436" s="540"/>
      <c r="C436" s="540"/>
      <c r="D436" s="540"/>
      <c r="E436" s="540"/>
      <c r="F436" s="543"/>
      <c r="G436" s="542" t="s">
        <v>269</v>
      </c>
      <c r="H436" s="541"/>
    </row>
    <row r="437" spans="1:8" ht="24.95" customHeight="1">
      <c r="A437" s="537" t="s">
        <v>274</v>
      </c>
      <c r="B437" s="538"/>
      <c r="C437" s="538"/>
      <c r="D437" s="538"/>
      <c r="E437" s="538"/>
      <c r="F437" s="544"/>
      <c r="G437" s="251" t="s">
        <v>272</v>
      </c>
      <c r="H437" s="275"/>
    </row>
    <row r="438" spans="1:8" ht="24.95" customHeight="1">
      <c r="A438" s="537" t="s">
        <v>275</v>
      </c>
      <c r="B438" s="538"/>
      <c r="C438" s="538"/>
      <c r="D438" s="538"/>
      <c r="E438" s="538"/>
      <c r="F438" s="544"/>
      <c r="G438" s="273" t="s">
        <v>272</v>
      </c>
      <c r="H438" s="274"/>
    </row>
    <row r="439" spans="1:8" ht="24.95" customHeight="1">
      <c r="A439" s="537" t="s">
        <v>276</v>
      </c>
      <c r="B439" s="538"/>
      <c r="C439" s="538"/>
      <c r="D439" s="538"/>
      <c r="E439" s="538"/>
      <c r="F439" s="538"/>
      <c r="G439" s="276" t="s">
        <v>272</v>
      </c>
      <c r="H439" s="277"/>
    </row>
    <row r="440" spans="1:8" ht="24.95" customHeight="1">
      <c r="A440" s="537" t="s">
        <v>277</v>
      </c>
      <c r="B440" s="538"/>
      <c r="C440" s="538"/>
      <c r="D440" s="538"/>
      <c r="E440" s="538"/>
      <c r="F440" s="538"/>
      <c r="G440" s="276" t="s">
        <v>272</v>
      </c>
      <c r="H440" s="277"/>
    </row>
    <row r="441" spans="1:8" ht="24.95" customHeight="1">
      <c r="A441" s="539" t="s">
        <v>278</v>
      </c>
      <c r="B441" s="540"/>
      <c r="C441" s="540"/>
      <c r="D441" s="540"/>
      <c r="E441" s="540"/>
      <c r="F441" s="540"/>
      <c r="G441" s="540"/>
      <c r="H441" s="541"/>
    </row>
    <row r="442" spans="1:8" ht="24.95" customHeight="1">
      <c r="A442" s="539" t="s">
        <v>268</v>
      </c>
      <c r="B442" s="540"/>
      <c r="C442" s="540"/>
      <c r="D442" s="540"/>
      <c r="E442" s="540"/>
      <c r="F442" s="540"/>
      <c r="G442" s="540"/>
      <c r="H442" s="541"/>
    </row>
    <row r="443" spans="1:8" ht="24.95" customHeight="1">
      <c r="A443" s="271" t="s">
        <v>279</v>
      </c>
      <c r="B443" s="542" t="s">
        <v>385</v>
      </c>
      <c r="C443" s="540"/>
      <c r="D443" s="540"/>
      <c r="E443" s="540"/>
      <c r="F443" s="540"/>
      <c r="G443" s="540"/>
      <c r="H443" s="541"/>
    </row>
    <row r="444" spans="1:8" ht="24.95" customHeight="1">
      <c r="A444" s="278" t="s">
        <v>226</v>
      </c>
      <c r="B444" s="532"/>
      <c r="C444" s="533"/>
      <c r="D444" s="533"/>
      <c r="E444" s="533"/>
      <c r="F444" s="533"/>
      <c r="G444" s="533"/>
      <c r="H444" s="534"/>
    </row>
    <row r="445" spans="1:8" ht="24.95" customHeight="1">
      <c r="A445" s="535" t="s">
        <v>282</v>
      </c>
      <c r="B445" s="536"/>
      <c r="C445" s="536"/>
      <c r="D445" s="536"/>
      <c r="E445" s="279"/>
      <c r="F445" s="250"/>
      <c r="G445" s="251" t="s">
        <v>283</v>
      </c>
      <c r="H445" s="280"/>
    </row>
    <row r="446" spans="1:8" ht="24.95" customHeight="1">
      <c r="A446" s="281" t="s">
        <v>284</v>
      </c>
      <c r="B446" s="251" t="s">
        <v>130</v>
      </c>
      <c r="C446" s="251" t="s">
        <v>284</v>
      </c>
      <c r="D446" s="251" t="s">
        <v>130</v>
      </c>
      <c r="E446" s="282"/>
      <c r="F446" s="536" t="s">
        <v>285</v>
      </c>
      <c r="G446" s="536"/>
      <c r="H446" s="283" t="s">
        <v>130</v>
      </c>
    </row>
    <row r="447" spans="1:8" ht="24.95" customHeight="1">
      <c r="A447" s="284" t="s">
        <v>286</v>
      </c>
      <c r="B447" s="252" t="s">
        <v>287</v>
      </c>
      <c r="C447" s="252" t="s">
        <v>288</v>
      </c>
      <c r="D447" s="252" t="s">
        <v>289</v>
      </c>
      <c r="E447" s="282"/>
      <c r="F447" s="522">
        <v>3</v>
      </c>
      <c r="G447" s="522"/>
      <c r="H447" s="285" t="s">
        <v>272</v>
      </c>
    </row>
    <row r="448" spans="1:8" ht="24.95" customHeight="1">
      <c r="A448" s="284" t="s">
        <v>290</v>
      </c>
      <c r="B448" s="252" t="s">
        <v>291</v>
      </c>
      <c r="C448" s="252" t="s">
        <v>292</v>
      </c>
      <c r="D448" s="252" t="s">
        <v>293</v>
      </c>
      <c r="E448" s="282"/>
      <c r="F448" s="522">
        <v>2</v>
      </c>
      <c r="G448" s="522"/>
      <c r="H448" s="285" t="s">
        <v>294</v>
      </c>
    </row>
    <row r="449" spans="1:8" ht="24.95" customHeight="1">
      <c r="A449" s="284" t="s">
        <v>295</v>
      </c>
      <c r="B449" s="252" t="s">
        <v>296</v>
      </c>
      <c r="C449" s="252" t="s">
        <v>297</v>
      </c>
      <c r="D449" s="252" t="s">
        <v>298</v>
      </c>
      <c r="E449" s="282"/>
      <c r="F449" s="522">
        <v>1</v>
      </c>
      <c r="G449" s="522"/>
      <c r="H449" s="285" t="s">
        <v>299</v>
      </c>
    </row>
    <row r="450" spans="1:8" ht="24.95" customHeight="1">
      <c r="A450" s="284" t="s">
        <v>300</v>
      </c>
      <c r="B450" s="252" t="s">
        <v>301</v>
      </c>
      <c r="C450" s="252" t="s">
        <v>302</v>
      </c>
      <c r="D450" s="252" t="s">
        <v>303</v>
      </c>
      <c r="E450" s="286"/>
      <c r="F450" s="523"/>
      <c r="G450" s="524"/>
      <c r="H450" s="287"/>
    </row>
    <row r="451" spans="1:8" ht="24.95" customHeight="1" thickBot="1">
      <c r="A451" s="525" t="s">
        <v>335</v>
      </c>
      <c r="B451" s="526"/>
      <c r="C451" s="527" t="s">
        <v>336</v>
      </c>
      <c r="D451" s="528"/>
      <c r="E451" s="528"/>
      <c r="F451" s="529"/>
      <c r="G451" s="530" t="s">
        <v>203</v>
      </c>
      <c r="H451" s="531"/>
    </row>
    <row r="452" spans="1:8" ht="24.95" customHeight="1">
      <c r="A452" s="561" t="s">
        <v>132</v>
      </c>
      <c r="B452" s="505"/>
      <c r="C452" s="505"/>
      <c r="D452" s="505"/>
      <c r="E452" s="505"/>
      <c r="F452" s="505"/>
      <c r="G452" s="505"/>
      <c r="H452" s="505"/>
    </row>
    <row r="453" spans="1:8" ht="24.95" customHeight="1">
      <c r="A453" s="561" t="s">
        <v>133</v>
      </c>
      <c r="B453" s="505"/>
      <c r="C453" s="505"/>
      <c r="D453" s="505"/>
      <c r="E453" s="505"/>
      <c r="F453" s="505"/>
      <c r="G453" s="505"/>
      <c r="H453" s="505"/>
    </row>
    <row r="454" spans="1:8" ht="24.95" customHeight="1">
      <c r="A454" s="561" t="s">
        <v>134</v>
      </c>
      <c r="B454" s="505"/>
      <c r="C454" s="505"/>
      <c r="D454" s="505"/>
      <c r="E454" s="505"/>
      <c r="F454" s="505"/>
      <c r="G454" s="505"/>
      <c r="H454" s="505"/>
    </row>
    <row r="455" spans="1:8" ht="24.95" customHeight="1">
      <c r="A455" s="561" t="s">
        <v>191</v>
      </c>
      <c r="B455" s="505"/>
      <c r="C455" s="505"/>
      <c r="D455" s="505"/>
      <c r="E455" s="505"/>
      <c r="F455" s="505"/>
      <c r="G455" s="505"/>
      <c r="H455" s="505"/>
    </row>
    <row r="456" spans="1:8" ht="24.95" customHeight="1">
      <c r="A456" s="561" t="s">
        <v>192</v>
      </c>
      <c r="B456" s="505"/>
      <c r="C456" s="505"/>
      <c r="D456" s="505"/>
      <c r="E456" s="505"/>
      <c r="F456" s="505"/>
      <c r="G456" s="505"/>
      <c r="H456" s="505"/>
    </row>
    <row r="457" spans="1:8" ht="24.95" customHeight="1">
      <c r="A457" s="42" t="s">
        <v>138</v>
      </c>
      <c r="B457" s="43"/>
      <c r="C457" s="549" t="s">
        <v>327</v>
      </c>
      <c r="D457" s="505"/>
      <c r="E457" s="505"/>
      <c r="F457" s="43"/>
      <c r="G457" s="550"/>
      <c r="H457" s="505"/>
    </row>
    <row r="458" spans="1:8" ht="24.95" customHeight="1">
      <c r="A458" s="42" t="s">
        <v>122</v>
      </c>
      <c r="B458" s="43"/>
      <c r="C458" s="549" t="s">
        <v>165</v>
      </c>
      <c r="D458" s="505"/>
      <c r="E458" s="505"/>
      <c r="F458" s="44" t="s">
        <v>193</v>
      </c>
      <c r="G458" s="550">
        <v>11</v>
      </c>
      <c r="H458" s="505"/>
    </row>
    <row r="459" spans="1:8" ht="24.95" customHeight="1">
      <c r="A459" s="43" t="s">
        <v>194</v>
      </c>
      <c r="B459" s="45"/>
      <c r="C459" s="549" t="s">
        <v>389</v>
      </c>
      <c r="D459" s="505"/>
      <c r="E459" s="505"/>
      <c r="F459" s="43"/>
      <c r="G459" s="550"/>
      <c r="H459" s="505"/>
    </row>
    <row r="460" spans="1:8" ht="24.95" customHeight="1">
      <c r="A460" s="42" t="s">
        <v>195</v>
      </c>
      <c r="B460" s="43"/>
      <c r="C460" s="549" t="s">
        <v>390</v>
      </c>
      <c r="D460" s="505"/>
      <c r="E460" s="505"/>
      <c r="F460" s="43" t="s">
        <v>196</v>
      </c>
      <c r="G460" s="550">
        <v>1387</v>
      </c>
      <c r="H460" s="505"/>
    </row>
    <row r="461" spans="1:8" ht="24.95" customHeight="1">
      <c r="A461" s="551" t="s">
        <v>197</v>
      </c>
      <c r="B461" s="487"/>
      <c r="C461" s="487"/>
      <c r="D461" s="487"/>
      <c r="E461" s="487"/>
      <c r="F461" s="487"/>
      <c r="G461" s="487"/>
      <c r="H461" s="487"/>
    </row>
    <row r="462" spans="1:8" ht="24.95" customHeight="1">
      <c r="A462" s="551" t="s">
        <v>179</v>
      </c>
      <c r="B462" s="487"/>
      <c r="C462" s="487"/>
      <c r="D462" s="487"/>
      <c r="E462" s="487"/>
      <c r="F462" s="487"/>
      <c r="G462" s="487"/>
      <c r="H462" s="487"/>
    </row>
    <row r="463" spans="1:8" ht="24.95" customHeight="1">
      <c r="A463" s="552" t="s">
        <v>142</v>
      </c>
      <c r="B463" s="555" t="s">
        <v>143</v>
      </c>
      <c r="C463" s="567" t="s">
        <v>182</v>
      </c>
      <c r="D463" s="567" t="s">
        <v>198</v>
      </c>
      <c r="E463" s="567" t="s">
        <v>184</v>
      </c>
      <c r="F463" s="567" t="s">
        <v>185</v>
      </c>
      <c r="G463" s="567" t="s">
        <v>186</v>
      </c>
      <c r="H463" s="567" t="s">
        <v>130</v>
      </c>
    </row>
    <row r="464" spans="1:8" ht="24.95" customHeight="1">
      <c r="A464" s="553"/>
      <c r="B464" s="556"/>
      <c r="C464" s="568"/>
      <c r="D464" s="568"/>
      <c r="E464" s="568"/>
      <c r="F464" s="568"/>
      <c r="G464" s="568"/>
      <c r="H464" s="568"/>
    </row>
    <row r="465" spans="1:8" ht="24.95" customHeight="1">
      <c r="A465" s="554"/>
      <c r="B465" s="557"/>
      <c r="C465" s="569"/>
      <c r="D465" s="569"/>
      <c r="E465" s="569"/>
      <c r="F465" s="569"/>
      <c r="G465" s="569"/>
      <c r="H465" s="569"/>
    </row>
    <row r="466" spans="1:8" ht="24.95" customHeight="1">
      <c r="A466" s="46">
        <v>1</v>
      </c>
      <c r="B466" s="47" t="s">
        <v>123</v>
      </c>
      <c r="C466" s="293">
        <v>9.25</v>
      </c>
      <c r="D466" s="294">
        <v>5</v>
      </c>
      <c r="E466" s="295">
        <v>5</v>
      </c>
      <c r="F466" s="295">
        <v>70.5</v>
      </c>
      <c r="G466" s="296">
        <f t="shared" ref="G466:G469" si="20">C466+D466+E466+F466</f>
        <v>89.75</v>
      </c>
      <c r="H466" s="297" t="str">
        <f t="shared" ref="H466:H469" si="21">IF(G466&gt;=91,"A1",IF(G466&gt;=81,"A2",IF(G466&gt;=71,"B1",IF(G466&gt;=61,"B2",IF(G466&gt;=51,"C1",IF(G466&gt;=41,"C2",IF(G466&gt;=33,"D","E")))))))</f>
        <v>A2</v>
      </c>
    </row>
    <row r="467" spans="1:8" ht="24.95" customHeight="1">
      <c r="A467" s="46">
        <v>2</v>
      </c>
      <c r="B467" s="47" t="s">
        <v>124</v>
      </c>
      <c r="C467" s="297">
        <v>10</v>
      </c>
      <c r="D467" s="295">
        <v>5</v>
      </c>
      <c r="E467" s="295">
        <v>5</v>
      </c>
      <c r="F467" s="297">
        <v>72.5</v>
      </c>
      <c r="G467" s="298">
        <f t="shared" si="20"/>
        <v>92.5</v>
      </c>
      <c r="H467" s="297" t="str">
        <f t="shared" si="21"/>
        <v>A1</v>
      </c>
    </row>
    <row r="468" spans="1:8" ht="24.95" customHeight="1">
      <c r="A468" s="46">
        <v>3</v>
      </c>
      <c r="B468" s="47" t="s">
        <v>125</v>
      </c>
      <c r="C468" s="295">
        <v>9</v>
      </c>
      <c r="D468" s="295">
        <v>5</v>
      </c>
      <c r="E468" s="295">
        <v>5</v>
      </c>
      <c r="F468" s="295">
        <v>75.5</v>
      </c>
      <c r="G468" s="298">
        <f t="shared" si="20"/>
        <v>94.5</v>
      </c>
      <c r="H468" s="297" t="str">
        <f t="shared" si="21"/>
        <v>A1</v>
      </c>
    </row>
    <row r="469" spans="1:8" ht="24.95" customHeight="1">
      <c r="A469" s="46">
        <v>4</v>
      </c>
      <c r="B469" s="47" t="s">
        <v>126</v>
      </c>
      <c r="C469" s="297">
        <v>9.75</v>
      </c>
      <c r="D469" s="299" t="s">
        <v>325</v>
      </c>
      <c r="E469" s="297">
        <v>5</v>
      </c>
      <c r="F469" s="297">
        <v>75.5</v>
      </c>
      <c r="G469" s="298">
        <f t="shared" si="20"/>
        <v>95.25</v>
      </c>
      <c r="H469" s="297" t="str">
        <f t="shared" si="21"/>
        <v>A1</v>
      </c>
    </row>
    <row r="470" spans="1:8" ht="24.95" customHeight="1">
      <c r="A470" s="46">
        <v>5</v>
      </c>
      <c r="B470" s="53" t="s">
        <v>330</v>
      </c>
      <c r="C470" s="297"/>
      <c r="D470" s="299"/>
      <c r="E470" s="300"/>
      <c r="F470" s="297"/>
      <c r="G470" s="301">
        <v>49</v>
      </c>
      <c r="H470" s="302"/>
    </row>
    <row r="471" spans="1:8" ht="24.95" customHeight="1">
      <c r="A471" s="46">
        <v>6</v>
      </c>
      <c r="B471" s="54" t="s">
        <v>199</v>
      </c>
      <c r="C471" s="302"/>
      <c r="D471" s="302"/>
      <c r="E471" s="302"/>
      <c r="F471" s="302" t="s">
        <v>383</v>
      </c>
      <c r="G471" s="301"/>
      <c r="H471" s="302"/>
    </row>
    <row r="472" spans="1:8" ht="24.95" customHeight="1">
      <c r="A472" s="46">
        <v>7</v>
      </c>
      <c r="B472" s="54" t="s">
        <v>200</v>
      </c>
      <c r="C472" s="302"/>
      <c r="D472" s="302"/>
      <c r="E472" s="302"/>
      <c r="F472" s="302" t="s">
        <v>347</v>
      </c>
      <c r="G472" s="301"/>
      <c r="H472" s="302"/>
    </row>
    <row r="473" spans="1:8" ht="24.95" customHeight="1">
      <c r="A473" s="56" t="s">
        <v>128</v>
      </c>
      <c r="B473" s="54"/>
      <c r="C473" s="302"/>
      <c r="D473" s="302"/>
      <c r="E473" s="302"/>
      <c r="F473" s="302"/>
      <c r="G473" s="244">
        <f>SUM(G466:G470)</f>
        <v>421</v>
      </c>
      <c r="H473" s="243"/>
    </row>
    <row r="474" spans="1:8" ht="24.95" customHeight="1">
      <c r="A474" s="56" t="s">
        <v>201</v>
      </c>
      <c r="B474" s="54"/>
      <c r="C474" s="302"/>
      <c r="D474" s="302"/>
      <c r="E474" s="302"/>
      <c r="F474" s="302"/>
      <c r="G474" s="248">
        <f>G473*100/450</f>
        <v>93.555555555555557</v>
      </c>
      <c r="H474" s="247" t="str">
        <f>IF(G474&gt;=91,"A1",IF(G474&gt;=81,"A2",IF(G474&gt;=71,"B1",IF(G474&gt;=61,"B2",IF(G474&gt;=51,"C1",IF(G474&gt;=41,"C2",IF(G474&gt;=33,"D","E")))))))</f>
        <v>A1</v>
      </c>
    </row>
    <row r="475" spans="1:8" ht="24.95" customHeight="1">
      <c r="A475" s="545" t="s">
        <v>391</v>
      </c>
      <c r="B475" s="487"/>
      <c r="C475" s="487"/>
      <c r="D475" s="487"/>
      <c r="E475" s="487"/>
      <c r="F475" s="487"/>
      <c r="G475" s="487"/>
      <c r="H475" s="487"/>
    </row>
    <row r="476" spans="1:8" ht="24.95" customHeight="1">
      <c r="A476" s="546" t="s">
        <v>266</v>
      </c>
      <c r="B476" s="547"/>
      <c r="C476" s="547"/>
      <c r="D476" s="547"/>
      <c r="E476" s="547"/>
      <c r="F476" s="547"/>
      <c r="G476" s="547"/>
      <c r="H476" s="548"/>
    </row>
    <row r="477" spans="1:8" ht="24.95" customHeight="1">
      <c r="A477" s="539" t="s">
        <v>267</v>
      </c>
      <c r="B477" s="540"/>
      <c r="C477" s="540"/>
      <c r="D477" s="540"/>
      <c r="E477" s="540"/>
      <c r="F477" s="540"/>
      <c r="G477" s="540"/>
      <c r="H477" s="541"/>
    </row>
    <row r="478" spans="1:8" ht="24.95" customHeight="1">
      <c r="A478" s="539" t="s">
        <v>268</v>
      </c>
      <c r="B478" s="540"/>
      <c r="C478" s="540"/>
      <c r="D478" s="540"/>
      <c r="E478" s="540"/>
      <c r="F478" s="543"/>
      <c r="G478" s="542" t="s">
        <v>269</v>
      </c>
      <c r="H478" s="541"/>
    </row>
    <row r="479" spans="1:8" ht="24.95" customHeight="1">
      <c r="A479" s="271" t="s">
        <v>271</v>
      </c>
      <c r="B479" s="272"/>
      <c r="C479" s="272"/>
      <c r="D479" s="272"/>
      <c r="E479" s="272"/>
      <c r="F479" s="273"/>
      <c r="G479" s="273" t="s">
        <v>272</v>
      </c>
      <c r="H479" s="274"/>
    </row>
    <row r="480" spans="1:8" ht="24.95" customHeight="1">
      <c r="A480" s="539" t="s">
        <v>273</v>
      </c>
      <c r="B480" s="540"/>
      <c r="C480" s="540"/>
      <c r="D480" s="540"/>
      <c r="E480" s="540"/>
      <c r="F480" s="543"/>
      <c r="G480" s="251"/>
      <c r="H480" s="275"/>
    </row>
    <row r="481" spans="1:8" ht="24.95" customHeight="1">
      <c r="A481" s="539" t="s">
        <v>268</v>
      </c>
      <c r="B481" s="540"/>
      <c r="C481" s="540"/>
      <c r="D481" s="540"/>
      <c r="E481" s="540"/>
      <c r="F481" s="543"/>
      <c r="G481" s="542" t="s">
        <v>269</v>
      </c>
      <c r="H481" s="541"/>
    </row>
    <row r="482" spans="1:8" ht="24.95" customHeight="1">
      <c r="A482" s="537" t="s">
        <v>274</v>
      </c>
      <c r="B482" s="538"/>
      <c r="C482" s="538"/>
      <c r="D482" s="538"/>
      <c r="E482" s="538"/>
      <c r="F482" s="544"/>
      <c r="G482" s="251" t="s">
        <v>272</v>
      </c>
      <c r="H482" s="275"/>
    </row>
    <row r="483" spans="1:8" ht="24.95" customHeight="1">
      <c r="A483" s="537" t="s">
        <v>275</v>
      </c>
      <c r="B483" s="538"/>
      <c r="C483" s="538"/>
      <c r="D483" s="538"/>
      <c r="E483" s="538"/>
      <c r="F483" s="544"/>
      <c r="G483" s="273" t="s">
        <v>272</v>
      </c>
      <c r="H483" s="274"/>
    </row>
    <row r="484" spans="1:8" ht="24.95" customHeight="1">
      <c r="A484" s="537" t="s">
        <v>276</v>
      </c>
      <c r="B484" s="538"/>
      <c r="C484" s="538"/>
      <c r="D484" s="538"/>
      <c r="E484" s="538"/>
      <c r="F484" s="538"/>
      <c r="G484" s="276" t="s">
        <v>272</v>
      </c>
      <c r="H484" s="277"/>
    </row>
    <row r="485" spans="1:8" ht="24.95" customHeight="1">
      <c r="A485" s="537" t="s">
        <v>277</v>
      </c>
      <c r="B485" s="538"/>
      <c r="C485" s="538"/>
      <c r="D485" s="538"/>
      <c r="E485" s="538"/>
      <c r="F485" s="538"/>
      <c r="G485" s="276" t="s">
        <v>272</v>
      </c>
      <c r="H485" s="277"/>
    </row>
    <row r="486" spans="1:8" ht="24.95" customHeight="1">
      <c r="A486" s="539" t="s">
        <v>278</v>
      </c>
      <c r="B486" s="540"/>
      <c r="C486" s="540"/>
      <c r="D486" s="540"/>
      <c r="E486" s="540"/>
      <c r="F486" s="540"/>
      <c r="G486" s="540"/>
      <c r="H486" s="541"/>
    </row>
    <row r="487" spans="1:8" ht="24.95" customHeight="1">
      <c r="A487" s="539" t="s">
        <v>268</v>
      </c>
      <c r="B487" s="540"/>
      <c r="C487" s="540"/>
      <c r="D487" s="540"/>
      <c r="E487" s="540"/>
      <c r="F487" s="540"/>
      <c r="G487" s="540"/>
      <c r="H487" s="541"/>
    </row>
    <row r="488" spans="1:8" ht="24.95" customHeight="1">
      <c r="A488" s="271" t="s">
        <v>279</v>
      </c>
      <c r="B488" s="542" t="s">
        <v>361</v>
      </c>
      <c r="C488" s="540"/>
      <c r="D488" s="540"/>
      <c r="E488" s="540"/>
      <c r="F488" s="540"/>
      <c r="G488" s="540"/>
      <c r="H488" s="541"/>
    </row>
    <row r="489" spans="1:8" ht="24.95" customHeight="1">
      <c r="A489" s="278" t="s">
        <v>226</v>
      </c>
      <c r="B489" s="532"/>
      <c r="C489" s="533"/>
      <c r="D489" s="533"/>
      <c r="E489" s="533"/>
      <c r="F489" s="533"/>
      <c r="G489" s="533"/>
      <c r="H489" s="534"/>
    </row>
    <row r="490" spans="1:8" ht="24.95" customHeight="1">
      <c r="A490" s="535" t="s">
        <v>282</v>
      </c>
      <c r="B490" s="536"/>
      <c r="C490" s="536"/>
      <c r="D490" s="536"/>
      <c r="E490" s="279"/>
      <c r="F490" s="250"/>
      <c r="G490" s="251" t="s">
        <v>283</v>
      </c>
      <c r="H490" s="280"/>
    </row>
    <row r="491" spans="1:8" ht="24.95" customHeight="1">
      <c r="A491" s="281" t="s">
        <v>284</v>
      </c>
      <c r="B491" s="251" t="s">
        <v>130</v>
      </c>
      <c r="C491" s="251" t="s">
        <v>284</v>
      </c>
      <c r="D491" s="251" t="s">
        <v>130</v>
      </c>
      <c r="E491" s="282"/>
      <c r="F491" s="536" t="s">
        <v>285</v>
      </c>
      <c r="G491" s="536"/>
      <c r="H491" s="283" t="s">
        <v>130</v>
      </c>
    </row>
    <row r="492" spans="1:8" ht="24.95" customHeight="1">
      <c r="A492" s="284" t="s">
        <v>286</v>
      </c>
      <c r="B492" s="252" t="s">
        <v>287</v>
      </c>
      <c r="C492" s="252" t="s">
        <v>288</v>
      </c>
      <c r="D492" s="252" t="s">
        <v>289</v>
      </c>
      <c r="E492" s="282"/>
      <c r="F492" s="522">
        <v>3</v>
      </c>
      <c r="G492" s="522"/>
      <c r="H492" s="285" t="s">
        <v>272</v>
      </c>
    </row>
    <row r="493" spans="1:8" ht="24.95" customHeight="1">
      <c r="A493" s="284" t="s">
        <v>290</v>
      </c>
      <c r="B493" s="252" t="s">
        <v>291</v>
      </c>
      <c r="C493" s="252" t="s">
        <v>292</v>
      </c>
      <c r="D493" s="252" t="s">
        <v>293</v>
      </c>
      <c r="E493" s="282"/>
      <c r="F493" s="522">
        <v>2</v>
      </c>
      <c r="G493" s="522"/>
      <c r="H493" s="285" t="s">
        <v>294</v>
      </c>
    </row>
    <row r="494" spans="1:8" ht="24.95" customHeight="1">
      <c r="A494" s="284" t="s">
        <v>295</v>
      </c>
      <c r="B494" s="252" t="s">
        <v>296</v>
      </c>
      <c r="C494" s="252" t="s">
        <v>297</v>
      </c>
      <c r="D494" s="252" t="s">
        <v>298</v>
      </c>
      <c r="E494" s="282"/>
      <c r="F494" s="522">
        <v>1</v>
      </c>
      <c r="G494" s="522"/>
      <c r="H494" s="285" t="s">
        <v>299</v>
      </c>
    </row>
    <row r="495" spans="1:8" ht="24.95" customHeight="1">
      <c r="A495" s="284" t="s">
        <v>300</v>
      </c>
      <c r="B495" s="252" t="s">
        <v>301</v>
      </c>
      <c r="C495" s="252" t="s">
        <v>302</v>
      </c>
      <c r="D495" s="252" t="s">
        <v>303</v>
      </c>
      <c r="E495" s="286"/>
      <c r="F495" s="523"/>
      <c r="G495" s="524"/>
      <c r="H495" s="287"/>
    </row>
    <row r="496" spans="1:8" ht="24.95" customHeight="1" thickBot="1">
      <c r="A496" s="525" t="s">
        <v>335</v>
      </c>
      <c r="B496" s="526"/>
      <c r="C496" s="527" t="s">
        <v>336</v>
      </c>
      <c r="D496" s="528"/>
      <c r="E496" s="528"/>
      <c r="F496" s="529"/>
      <c r="G496" s="530" t="s">
        <v>203</v>
      </c>
      <c r="H496" s="531"/>
    </row>
    <row r="497" spans="1:8" ht="24.95" customHeight="1">
      <c r="A497" s="561" t="s">
        <v>132</v>
      </c>
      <c r="B497" s="505"/>
      <c r="C497" s="505"/>
      <c r="D497" s="505"/>
      <c r="E497" s="505"/>
      <c r="F497" s="505"/>
      <c r="G497" s="505"/>
      <c r="H497" s="505"/>
    </row>
    <row r="498" spans="1:8" ht="24.95" customHeight="1">
      <c r="A498" s="561" t="s">
        <v>133</v>
      </c>
      <c r="B498" s="505"/>
      <c r="C498" s="505"/>
      <c r="D498" s="505"/>
      <c r="E498" s="505"/>
      <c r="F498" s="505"/>
      <c r="G498" s="505"/>
      <c r="H498" s="505"/>
    </row>
    <row r="499" spans="1:8" ht="24.95" customHeight="1">
      <c r="A499" s="561" t="s">
        <v>134</v>
      </c>
      <c r="B499" s="505"/>
      <c r="C499" s="505"/>
      <c r="D499" s="505"/>
      <c r="E499" s="505"/>
      <c r="F499" s="505"/>
      <c r="G499" s="505"/>
      <c r="H499" s="505"/>
    </row>
    <row r="500" spans="1:8" ht="24.95" customHeight="1">
      <c r="A500" s="561" t="s">
        <v>191</v>
      </c>
      <c r="B500" s="505"/>
      <c r="C500" s="505"/>
      <c r="D500" s="505"/>
      <c r="E500" s="505"/>
      <c r="F500" s="505"/>
      <c r="G500" s="505"/>
      <c r="H500" s="505"/>
    </row>
    <row r="501" spans="1:8" ht="24.95" customHeight="1">
      <c r="A501" s="561" t="s">
        <v>192</v>
      </c>
      <c r="B501" s="505"/>
      <c r="C501" s="505"/>
      <c r="D501" s="505"/>
      <c r="E501" s="505"/>
      <c r="F501" s="505"/>
      <c r="G501" s="505"/>
      <c r="H501" s="505"/>
    </row>
    <row r="502" spans="1:8" ht="24.95" customHeight="1">
      <c r="A502" s="42" t="s">
        <v>138</v>
      </c>
      <c r="B502" s="43"/>
      <c r="C502" s="549" t="s">
        <v>327</v>
      </c>
      <c r="D502" s="505"/>
      <c r="E502" s="505"/>
      <c r="F502" s="43"/>
      <c r="G502" s="550"/>
      <c r="H502" s="505"/>
    </row>
    <row r="503" spans="1:8" ht="24.95" customHeight="1">
      <c r="A503" s="42" t="s">
        <v>122</v>
      </c>
      <c r="B503" s="43"/>
      <c r="C503" s="549" t="s">
        <v>167</v>
      </c>
      <c r="D503" s="505"/>
      <c r="E503" s="505"/>
      <c r="F503" s="44" t="s">
        <v>193</v>
      </c>
      <c r="G503" s="550">
        <v>12</v>
      </c>
      <c r="H503" s="505"/>
    </row>
    <row r="504" spans="1:8" ht="24.95" customHeight="1">
      <c r="A504" s="43" t="s">
        <v>194</v>
      </c>
      <c r="B504" s="45"/>
      <c r="C504" s="549" t="s">
        <v>392</v>
      </c>
      <c r="D504" s="505"/>
      <c r="E504" s="505"/>
      <c r="F504" s="43"/>
      <c r="G504" s="550"/>
      <c r="H504" s="505"/>
    </row>
    <row r="505" spans="1:8" ht="24.95" customHeight="1">
      <c r="A505" s="42" t="s">
        <v>195</v>
      </c>
      <c r="B505" s="43"/>
      <c r="C505" s="549" t="s">
        <v>393</v>
      </c>
      <c r="D505" s="505"/>
      <c r="E505" s="505"/>
      <c r="F505" s="43" t="s">
        <v>196</v>
      </c>
      <c r="G505" s="550">
        <v>1427</v>
      </c>
      <c r="H505" s="505"/>
    </row>
    <row r="506" spans="1:8" ht="24.95" customHeight="1">
      <c r="A506" s="551" t="s">
        <v>197</v>
      </c>
      <c r="B506" s="487"/>
      <c r="C506" s="487"/>
      <c r="D506" s="487"/>
      <c r="E506" s="487"/>
      <c r="F506" s="487"/>
      <c r="G506" s="487"/>
      <c r="H506" s="487"/>
    </row>
    <row r="507" spans="1:8" ht="24.95" customHeight="1">
      <c r="A507" s="551" t="s">
        <v>179</v>
      </c>
      <c r="B507" s="487"/>
      <c r="C507" s="487"/>
      <c r="D507" s="487"/>
      <c r="E507" s="487"/>
      <c r="F507" s="487"/>
      <c r="G507" s="487"/>
      <c r="H507" s="487"/>
    </row>
    <row r="508" spans="1:8" ht="24.95" customHeight="1">
      <c r="A508" s="552" t="s">
        <v>142</v>
      </c>
      <c r="B508" s="555" t="s">
        <v>143</v>
      </c>
      <c r="C508" s="558" t="s">
        <v>182</v>
      </c>
      <c r="D508" s="558" t="s">
        <v>198</v>
      </c>
      <c r="E508" s="558" t="s">
        <v>184</v>
      </c>
      <c r="F508" s="558" t="s">
        <v>185</v>
      </c>
      <c r="G508" s="558" t="s">
        <v>186</v>
      </c>
      <c r="H508" s="558" t="s">
        <v>130</v>
      </c>
    </row>
    <row r="509" spans="1:8" ht="24.95" customHeight="1">
      <c r="A509" s="553"/>
      <c r="B509" s="556"/>
      <c r="C509" s="559"/>
      <c r="D509" s="559"/>
      <c r="E509" s="559"/>
      <c r="F509" s="559"/>
      <c r="G509" s="559"/>
      <c r="H509" s="559"/>
    </row>
    <row r="510" spans="1:8" ht="24.95" customHeight="1">
      <c r="A510" s="554"/>
      <c r="B510" s="557"/>
      <c r="C510" s="560"/>
      <c r="D510" s="560"/>
      <c r="E510" s="560"/>
      <c r="F510" s="560"/>
      <c r="G510" s="560"/>
      <c r="H510" s="560"/>
    </row>
    <row r="511" spans="1:8" ht="24.95" customHeight="1">
      <c r="A511" s="46">
        <v>1</v>
      </c>
      <c r="B511" s="47" t="s">
        <v>123</v>
      </c>
      <c r="C511" s="293">
        <v>9</v>
      </c>
      <c r="D511" s="294">
        <v>5</v>
      </c>
      <c r="E511" s="295">
        <v>5</v>
      </c>
      <c r="F511" s="295">
        <v>68</v>
      </c>
      <c r="G511" s="296">
        <f t="shared" ref="G511:G514" si="22">C511+D511+E511+F511</f>
        <v>87</v>
      </c>
      <c r="H511" s="297" t="str">
        <f t="shared" ref="H511:H514" si="23">IF(G511&gt;=91,"A1",IF(G511&gt;=81,"A2",IF(G511&gt;=71,"B1",IF(G511&gt;=61,"B2",IF(G511&gt;=51,"C1",IF(G511&gt;=41,"C2",IF(G511&gt;=33,"D","E")))))))</f>
        <v>A2</v>
      </c>
    </row>
    <row r="512" spans="1:8" ht="24.95" customHeight="1">
      <c r="A512" s="46">
        <v>2</v>
      </c>
      <c r="B512" s="47" t="s">
        <v>124</v>
      </c>
      <c r="C512" s="297">
        <v>8.5</v>
      </c>
      <c r="D512" s="295">
        <v>4.5</v>
      </c>
      <c r="E512" s="295">
        <v>5</v>
      </c>
      <c r="F512" s="297">
        <v>71.5</v>
      </c>
      <c r="G512" s="298">
        <f t="shared" si="22"/>
        <v>89.5</v>
      </c>
      <c r="H512" s="297" t="str">
        <f t="shared" si="23"/>
        <v>A2</v>
      </c>
    </row>
    <row r="513" spans="1:8" ht="24.95" customHeight="1">
      <c r="A513" s="46">
        <v>3</v>
      </c>
      <c r="B513" s="47" t="s">
        <v>125</v>
      </c>
      <c r="C513" s="295">
        <v>7.75</v>
      </c>
      <c r="D513" s="295">
        <v>5</v>
      </c>
      <c r="E513" s="295">
        <v>5</v>
      </c>
      <c r="F513" s="295">
        <v>65</v>
      </c>
      <c r="G513" s="298">
        <f t="shared" si="22"/>
        <v>82.75</v>
      </c>
      <c r="H513" s="297" t="str">
        <f t="shared" si="23"/>
        <v>A2</v>
      </c>
    </row>
    <row r="514" spans="1:8" ht="24.95" customHeight="1">
      <c r="A514" s="46">
        <v>4</v>
      </c>
      <c r="B514" s="47" t="s">
        <v>126</v>
      </c>
      <c r="C514" s="297">
        <v>9.5</v>
      </c>
      <c r="D514" s="299" t="s">
        <v>324</v>
      </c>
      <c r="E514" s="297">
        <v>4.5</v>
      </c>
      <c r="F514" s="297">
        <v>76</v>
      </c>
      <c r="G514" s="298">
        <f t="shared" si="22"/>
        <v>94.5</v>
      </c>
      <c r="H514" s="297" t="str">
        <f t="shared" si="23"/>
        <v>A1</v>
      </c>
    </row>
    <row r="515" spans="1:8" ht="24.95" customHeight="1">
      <c r="A515" s="46">
        <v>5</v>
      </c>
      <c r="B515" s="53" t="s">
        <v>330</v>
      </c>
      <c r="C515" s="297"/>
      <c r="D515" s="299"/>
      <c r="E515" s="300"/>
      <c r="F515" s="297"/>
      <c r="G515" s="301">
        <v>49</v>
      </c>
      <c r="H515" s="302"/>
    </row>
    <row r="516" spans="1:8" ht="24.95" customHeight="1">
      <c r="A516" s="46">
        <v>6</v>
      </c>
      <c r="B516" s="54" t="s">
        <v>199</v>
      </c>
      <c r="C516" s="302"/>
      <c r="D516" s="302"/>
      <c r="E516" s="302"/>
      <c r="F516" s="302" t="s">
        <v>383</v>
      </c>
      <c r="G516" s="301"/>
      <c r="H516" s="302"/>
    </row>
    <row r="517" spans="1:8" ht="24.95" customHeight="1">
      <c r="A517" s="46">
        <v>7</v>
      </c>
      <c r="B517" s="54" t="s">
        <v>200</v>
      </c>
      <c r="C517" s="302"/>
      <c r="D517" s="302"/>
      <c r="E517" s="302"/>
      <c r="F517" s="302" t="s">
        <v>394</v>
      </c>
      <c r="G517" s="301"/>
      <c r="H517" s="302"/>
    </row>
    <row r="518" spans="1:8" ht="24.95" customHeight="1">
      <c r="A518" s="56" t="s">
        <v>128</v>
      </c>
      <c r="B518" s="54"/>
      <c r="C518" s="302"/>
      <c r="D518" s="302"/>
      <c r="E518" s="302"/>
      <c r="F518" s="302"/>
      <c r="G518" s="244">
        <f>SUM(G511:G515)</f>
        <v>402.75</v>
      </c>
      <c r="H518" s="243"/>
    </row>
    <row r="519" spans="1:8" ht="24.95" customHeight="1">
      <c r="A519" s="56" t="s">
        <v>201</v>
      </c>
      <c r="B519" s="54"/>
      <c r="C519" s="302"/>
      <c r="D519" s="302"/>
      <c r="E519" s="302"/>
      <c r="F519" s="302"/>
      <c r="G519" s="248">
        <f>G518*100/450</f>
        <v>89.5</v>
      </c>
      <c r="H519" s="247" t="str">
        <f>IF(G519&gt;=91,"A1",IF(G519&gt;=81,"A2",IF(G519&gt;=71,"B1",IF(G519&gt;=61,"B2",IF(G519&gt;=51,"C1",IF(G519&gt;=41,"C2",IF(G519&gt;=33,"D","E")))))))</f>
        <v>A2</v>
      </c>
    </row>
    <row r="520" spans="1:8" ht="24.95" customHeight="1">
      <c r="A520" s="545" t="s">
        <v>355</v>
      </c>
      <c r="B520" s="487"/>
      <c r="C520" s="487"/>
      <c r="D520" s="487"/>
      <c r="E520" s="487"/>
      <c r="F520" s="487"/>
      <c r="G520" s="487"/>
      <c r="H520" s="487"/>
    </row>
    <row r="521" spans="1:8" ht="24.95" customHeight="1">
      <c r="A521" s="546" t="s">
        <v>266</v>
      </c>
      <c r="B521" s="547"/>
      <c r="C521" s="547"/>
      <c r="D521" s="547"/>
      <c r="E521" s="547"/>
      <c r="F521" s="547"/>
      <c r="G521" s="547"/>
      <c r="H521" s="548"/>
    </row>
    <row r="522" spans="1:8" ht="24.95" customHeight="1">
      <c r="A522" s="539" t="s">
        <v>267</v>
      </c>
      <c r="B522" s="540"/>
      <c r="C522" s="540"/>
      <c r="D522" s="540"/>
      <c r="E522" s="540"/>
      <c r="F522" s="540"/>
      <c r="G522" s="540"/>
      <c r="H522" s="541"/>
    </row>
    <row r="523" spans="1:8" ht="24.95" customHeight="1">
      <c r="A523" s="539" t="s">
        <v>268</v>
      </c>
      <c r="B523" s="540"/>
      <c r="C523" s="540"/>
      <c r="D523" s="540"/>
      <c r="E523" s="540"/>
      <c r="F523" s="543"/>
      <c r="G523" s="542" t="s">
        <v>269</v>
      </c>
      <c r="H523" s="541"/>
    </row>
    <row r="524" spans="1:8" ht="24.95" customHeight="1">
      <c r="A524" s="271" t="s">
        <v>271</v>
      </c>
      <c r="B524" s="272"/>
      <c r="C524" s="272"/>
      <c r="D524" s="272"/>
      <c r="E524" s="272"/>
      <c r="F524" s="273"/>
      <c r="G524" s="273" t="s">
        <v>294</v>
      </c>
      <c r="H524" s="274"/>
    </row>
    <row r="525" spans="1:8" ht="24.95" customHeight="1">
      <c r="A525" s="539" t="s">
        <v>273</v>
      </c>
      <c r="B525" s="540"/>
      <c r="C525" s="540"/>
      <c r="D525" s="540"/>
      <c r="E525" s="540"/>
      <c r="F525" s="543"/>
      <c r="G525" s="251"/>
      <c r="H525" s="275"/>
    </row>
    <row r="526" spans="1:8" ht="24.95" customHeight="1">
      <c r="A526" s="539" t="s">
        <v>268</v>
      </c>
      <c r="B526" s="540"/>
      <c r="C526" s="540"/>
      <c r="D526" s="540"/>
      <c r="E526" s="540"/>
      <c r="F526" s="543"/>
      <c r="G526" s="542" t="s">
        <v>269</v>
      </c>
      <c r="H526" s="541"/>
    </row>
    <row r="527" spans="1:8" ht="24.95" customHeight="1">
      <c r="A527" s="537" t="s">
        <v>274</v>
      </c>
      <c r="B527" s="538"/>
      <c r="C527" s="538"/>
      <c r="D527" s="538"/>
      <c r="E527" s="538"/>
      <c r="F527" s="544"/>
      <c r="G527" s="251" t="s">
        <v>294</v>
      </c>
      <c r="H527" s="275"/>
    </row>
    <row r="528" spans="1:8" ht="24.95" customHeight="1">
      <c r="A528" s="537" t="s">
        <v>275</v>
      </c>
      <c r="B528" s="538"/>
      <c r="C528" s="538"/>
      <c r="D528" s="538"/>
      <c r="E528" s="538"/>
      <c r="F528" s="544"/>
      <c r="G528" s="273" t="s">
        <v>272</v>
      </c>
      <c r="H528" s="274"/>
    </row>
    <row r="529" spans="1:8" ht="24.95" customHeight="1">
      <c r="A529" s="537" t="s">
        <v>276</v>
      </c>
      <c r="B529" s="538"/>
      <c r="C529" s="538"/>
      <c r="D529" s="538"/>
      <c r="E529" s="538"/>
      <c r="F529" s="538"/>
      <c r="G529" s="276" t="s">
        <v>294</v>
      </c>
      <c r="H529" s="277"/>
    </row>
    <row r="530" spans="1:8" ht="24.95" customHeight="1">
      <c r="A530" s="537" t="s">
        <v>277</v>
      </c>
      <c r="B530" s="538"/>
      <c r="C530" s="538"/>
      <c r="D530" s="538"/>
      <c r="E530" s="538"/>
      <c r="F530" s="538"/>
      <c r="G530" s="276" t="s">
        <v>272</v>
      </c>
      <c r="H530" s="277"/>
    </row>
    <row r="531" spans="1:8" ht="24.95" customHeight="1">
      <c r="A531" s="539" t="s">
        <v>278</v>
      </c>
      <c r="B531" s="540"/>
      <c r="C531" s="540"/>
      <c r="D531" s="540"/>
      <c r="E531" s="540"/>
      <c r="F531" s="540"/>
      <c r="G531" s="540"/>
      <c r="H531" s="541"/>
    </row>
    <row r="532" spans="1:8" ht="24.95" customHeight="1">
      <c r="A532" s="539" t="s">
        <v>268</v>
      </c>
      <c r="B532" s="540"/>
      <c r="C532" s="540"/>
      <c r="D532" s="540"/>
      <c r="E532" s="540"/>
      <c r="F532" s="540"/>
      <c r="G532" s="540"/>
      <c r="H532" s="541"/>
    </row>
    <row r="533" spans="1:8" ht="24.95" customHeight="1">
      <c r="A533" s="271" t="s">
        <v>279</v>
      </c>
      <c r="B533" s="542" t="s">
        <v>361</v>
      </c>
      <c r="C533" s="540"/>
      <c r="D533" s="540"/>
      <c r="E533" s="540"/>
      <c r="F533" s="540"/>
      <c r="G533" s="540"/>
      <c r="H533" s="541"/>
    </row>
    <row r="534" spans="1:8" ht="24.95" customHeight="1">
      <c r="A534" s="278" t="s">
        <v>226</v>
      </c>
      <c r="B534" s="532"/>
      <c r="C534" s="533"/>
      <c r="D534" s="533"/>
      <c r="E534" s="533"/>
      <c r="F534" s="533"/>
      <c r="G534" s="533"/>
      <c r="H534" s="534"/>
    </row>
    <row r="535" spans="1:8" ht="24.95" customHeight="1">
      <c r="A535" s="535" t="s">
        <v>282</v>
      </c>
      <c r="B535" s="536"/>
      <c r="C535" s="536"/>
      <c r="D535" s="536"/>
      <c r="E535" s="279"/>
      <c r="F535" s="250"/>
      <c r="G535" s="251" t="s">
        <v>283</v>
      </c>
      <c r="H535" s="280"/>
    </row>
    <row r="536" spans="1:8" ht="24.95" customHeight="1">
      <c r="A536" s="281" t="s">
        <v>284</v>
      </c>
      <c r="B536" s="251" t="s">
        <v>130</v>
      </c>
      <c r="C536" s="251" t="s">
        <v>284</v>
      </c>
      <c r="D536" s="251" t="s">
        <v>130</v>
      </c>
      <c r="E536" s="282"/>
      <c r="F536" s="536" t="s">
        <v>285</v>
      </c>
      <c r="G536" s="536"/>
      <c r="H536" s="283" t="s">
        <v>130</v>
      </c>
    </row>
    <row r="537" spans="1:8" ht="24.95" customHeight="1">
      <c r="A537" s="284" t="s">
        <v>286</v>
      </c>
      <c r="B537" s="252" t="s">
        <v>287</v>
      </c>
      <c r="C537" s="252" t="s">
        <v>288</v>
      </c>
      <c r="D537" s="252" t="s">
        <v>289</v>
      </c>
      <c r="E537" s="282"/>
      <c r="F537" s="522">
        <v>3</v>
      </c>
      <c r="G537" s="522"/>
      <c r="H537" s="285" t="s">
        <v>272</v>
      </c>
    </row>
    <row r="538" spans="1:8" ht="24.95" customHeight="1">
      <c r="A538" s="284" t="s">
        <v>290</v>
      </c>
      <c r="B538" s="252" t="s">
        <v>291</v>
      </c>
      <c r="C538" s="252" t="s">
        <v>292</v>
      </c>
      <c r="D538" s="252" t="s">
        <v>293</v>
      </c>
      <c r="E538" s="282"/>
      <c r="F538" s="522">
        <v>2</v>
      </c>
      <c r="G538" s="522"/>
      <c r="H538" s="285" t="s">
        <v>294</v>
      </c>
    </row>
    <row r="539" spans="1:8" ht="24.95" customHeight="1">
      <c r="A539" s="284" t="s">
        <v>295</v>
      </c>
      <c r="B539" s="252" t="s">
        <v>296</v>
      </c>
      <c r="C539" s="252" t="s">
        <v>297</v>
      </c>
      <c r="D539" s="252" t="s">
        <v>298</v>
      </c>
      <c r="E539" s="282"/>
      <c r="F539" s="522">
        <v>1</v>
      </c>
      <c r="G539" s="522"/>
      <c r="H539" s="285" t="s">
        <v>299</v>
      </c>
    </row>
    <row r="540" spans="1:8" ht="24.95" customHeight="1">
      <c r="A540" s="284" t="s">
        <v>300</v>
      </c>
      <c r="B540" s="252" t="s">
        <v>301</v>
      </c>
      <c r="C540" s="252" t="s">
        <v>302</v>
      </c>
      <c r="D540" s="252" t="s">
        <v>303</v>
      </c>
      <c r="E540" s="286"/>
      <c r="F540" s="523"/>
      <c r="G540" s="524"/>
      <c r="H540" s="287"/>
    </row>
    <row r="541" spans="1:8" ht="24.95" customHeight="1" thickBot="1">
      <c r="A541" s="525" t="s">
        <v>335</v>
      </c>
      <c r="B541" s="526"/>
      <c r="C541" s="527" t="s">
        <v>336</v>
      </c>
      <c r="D541" s="528"/>
      <c r="E541" s="528"/>
      <c r="F541" s="529"/>
      <c r="G541" s="530" t="s">
        <v>203</v>
      </c>
      <c r="H541" s="531"/>
    </row>
    <row r="542" spans="1:8" ht="24.95" customHeight="1">
      <c r="A542" s="561" t="s">
        <v>132</v>
      </c>
      <c r="B542" s="505"/>
      <c r="C542" s="505"/>
      <c r="D542" s="505"/>
      <c r="E542" s="505"/>
      <c r="F542" s="505"/>
      <c r="G542" s="505"/>
      <c r="H542" s="505"/>
    </row>
    <row r="543" spans="1:8" ht="24.95" customHeight="1">
      <c r="A543" s="561" t="s">
        <v>133</v>
      </c>
      <c r="B543" s="505"/>
      <c r="C543" s="505"/>
      <c r="D543" s="505"/>
      <c r="E543" s="505"/>
      <c r="F543" s="505"/>
      <c r="G543" s="505"/>
      <c r="H543" s="505"/>
    </row>
    <row r="544" spans="1:8" ht="24.95" customHeight="1">
      <c r="A544" s="561" t="s">
        <v>134</v>
      </c>
      <c r="B544" s="505"/>
      <c r="C544" s="505"/>
      <c r="D544" s="505"/>
      <c r="E544" s="505"/>
      <c r="F544" s="505"/>
      <c r="G544" s="505"/>
      <c r="H544" s="505"/>
    </row>
    <row r="545" spans="1:8" ht="24.95" customHeight="1">
      <c r="A545" s="561" t="s">
        <v>191</v>
      </c>
      <c r="B545" s="505"/>
      <c r="C545" s="505"/>
      <c r="D545" s="505"/>
      <c r="E545" s="505"/>
      <c r="F545" s="505"/>
      <c r="G545" s="505"/>
      <c r="H545" s="505"/>
    </row>
    <row r="546" spans="1:8" ht="24.95" customHeight="1">
      <c r="A546" s="561" t="s">
        <v>192</v>
      </c>
      <c r="B546" s="505"/>
      <c r="C546" s="505"/>
      <c r="D546" s="505"/>
      <c r="E546" s="505"/>
      <c r="F546" s="505"/>
      <c r="G546" s="505"/>
      <c r="H546" s="505"/>
    </row>
    <row r="547" spans="1:8" ht="24.95" customHeight="1">
      <c r="A547" s="42" t="s">
        <v>138</v>
      </c>
      <c r="B547" s="43"/>
      <c r="C547" s="549" t="s">
        <v>327</v>
      </c>
      <c r="D547" s="505"/>
      <c r="E547" s="505"/>
      <c r="F547" s="43"/>
      <c r="G547" s="550"/>
      <c r="H547" s="505"/>
    </row>
    <row r="548" spans="1:8" ht="24.95" customHeight="1">
      <c r="A548" s="42" t="s">
        <v>122</v>
      </c>
      <c r="B548" s="43"/>
      <c r="C548" s="549" t="s">
        <v>395</v>
      </c>
      <c r="D548" s="505"/>
      <c r="E548" s="505"/>
      <c r="F548" s="44" t="s">
        <v>193</v>
      </c>
      <c r="G548" s="550">
        <v>13</v>
      </c>
      <c r="H548" s="505"/>
    </row>
    <row r="549" spans="1:8" ht="24.95" customHeight="1">
      <c r="A549" s="43" t="s">
        <v>194</v>
      </c>
      <c r="B549" s="45"/>
      <c r="C549" s="549" t="s">
        <v>396</v>
      </c>
      <c r="D549" s="505"/>
      <c r="E549" s="505"/>
      <c r="F549" s="43"/>
      <c r="G549" s="550"/>
      <c r="H549" s="505"/>
    </row>
    <row r="550" spans="1:8" ht="24.95" customHeight="1">
      <c r="A550" s="42" t="s">
        <v>195</v>
      </c>
      <c r="B550" s="43"/>
      <c r="C550" s="549" t="s">
        <v>397</v>
      </c>
      <c r="D550" s="505"/>
      <c r="E550" s="505"/>
      <c r="F550" s="43" t="s">
        <v>196</v>
      </c>
      <c r="G550" s="550">
        <v>1450</v>
      </c>
      <c r="H550" s="505"/>
    </row>
    <row r="551" spans="1:8" ht="24.95" customHeight="1">
      <c r="A551" s="551" t="s">
        <v>197</v>
      </c>
      <c r="B551" s="487"/>
      <c r="C551" s="487"/>
      <c r="D551" s="487"/>
      <c r="E551" s="487"/>
      <c r="F551" s="487"/>
      <c r="G551" s="487"/>
      <c r="H551" s="487"/>
    </row>
    <row r="552" spans="1:8" ht="24.95" customHeight="1">
      <c r="A552" s="551" t="s">
        <v>179</v>
      </c>
      <c r="B552" s="487"/>
      <c r="C552" s="487"/>
      <c r="D552" s="487"/>
      <c r="E552" s="487"/>
      <c r="F552" s="487"/>
      <c r="G552" s="487"/>
      <c r="H552" s="487"/>
    </row>
    <row r="553" spans="1:8" ht="24.95" customHeight="1">
      <c r="A553" s="552" t="s">
        <v>142</v>
      </c>
      <c r="B553" s="555" t="s">
        <v>143</v>
      </c>
      <c r="C553" s="558" t="s">
        <v>182</v>
      </c>
      <c r="D553" s="558" t="s">
        <v>198</v>
      </c>
      <c r="E553" s="558" t="s">
        <v>184</v>
      </c>
      <c r="F553" s="558" t="s">
        <v>185</v>
      </c>
      <c r="G553" s="558" t="s">
        <v>186</v>
      </c>
      <c r="H553" s="558" t="s">
        <v>130</v>
      </c>
    </row>
    <row r="554" spans="1:8" ht="24.95" customHeight="1">
      <c r="A554" s="553"/>
      <c r="B554" s="556"/>
      <c r="C554" s="559"/>
      <c r="D554" s="559"/>
      <c r="E554" s="559"/>
      <c r="F554" s="559"/>
      <c r="G554" s="559"/>
      <c r="H554" s="559"/>
    </row>
    <row r="555" spans="1:8" ht="24.95" customHeight="1">
      <c r="A555" s="554"/>
      <c r="B555" s="557"/>
      <c r="C555" s="560"/>
      <c r="D555" s="560"/>
      <c r="E555" s="560"/>
      <c r="F555" s="560"/>
      <c r="G555" s="560"/>
      <c r="H555" s="560"/>
    </row>
    <row r="556" spans="1:8" ht="24.95" customHeight="1">
      <c r="A556" s="46">
        <v>1</v>
      </c>
      <c r="B556" s="47" t="s">
        <v>123</v>
      </c>
      <c r="C556" s="293">
        <v>9.5</v>
      </c>
      <c r="D556" s="294">
        <v>5</v>
      </c>
      <c r="E556" s="295">
        <v>5</v>
      </c>
      <c r="F556" s="295">
        <v>69</v>
      </c>
      <c r="G556" s="296">
        <f t="shared" ref="G556:G559" si="24">C556+D556+E556+F556</f>
        <v>88.5</v>
      </c>
      <c r="H556" s="297" t="str">
        <f t="shared" ref="H556:H559" si="25">IF(G556&gt;=91,"A1",IF(G556&gt;=81,"A2",IF(G556&gt;=71,"B1",IF(G556&gt;=61,"B2",IF(G556&gt;=51,"C1",IF(G556&gt;=41,"C2",IF(G556&gt;=33,"D","E")))))))</f>
        <v>A2</v>
      </c>
    </row>
    <row r="557" spans="1:8" ht="24.95" customHeight="1">
      <c r="A557" s="46">
        <v>2</v>
      </c>
      <c r="B557" s="47" t="s">
        <v>124</v>
      </c>
      <c r="C557" s="297">
        <v>10</v>
      </c>
      <c r="D557" s="295">
        <v>5</v>
      </c>
      <c r="E557" s="295">
        <v>5</v>
      </c>
      <c r="F557" s="297">
        <v>78</v>
      </c>
      <c r="G557" s="298">
        <f t="shared" si="24"/>
        <v>98</v>
      </c>
      <c r="H557" s="297" t="str">
        <f t="shared" si="25"/>
        <v>A1</v>
      </c>
    </row>
    <row r="558" spans="1:8" ht="24.95" customHeight="1">
      <c r="A558" s="46">
        <v>3</v>
      </c>
      <c r="B558" s="47" t="s">
        <v>125</v>
      </c>
      <c r="C558" s="295">
        <v>8.5</v>
      </c>
      <c r="D558" s="295">
        <v>5</v>
      </c>
      <c r="E558" s="295">
        <v>5</v>
      </c>
      <c r="F558" s="295">
        <v>68</v>
      </c>
      <c r="G558" s="298">
        <f t="shared" si="24"/>
        <v>86.5</v>
      </c>
      <c r="H558" s="297" t="str">
        <f t="shared" si="25"/>
        <v>A2</v>
      </c>
    </row>
    <row r="559" spans="1:8" ht="24.95" customHeight="1">
      <c r="A559" s="46">
        <v>4</v>
      </c>
      <c r="B559" s="47" t="s">
        <v>126</v>
      </c>
      <c r="C559" s="297">
        <v>9.75</v>
      </c>
      <c r="D559" s="299" t="s">
        <v>325</v>
      </c>
      <c r="E559" s="297">
        <v>5</v>
      </c>
      <c r="F559" s="297">
        <v>79</v>
      </c>
      <c r="G559" s="298">
        <f t="shared" si="24"/>
        <v>98.75</v>
      </c>
      <c r="H559" s="297" t="str">
        <f t="shared" si="25"/>
        <v>A1</v>
      </c>
    </row>
    <row r="560" spans="1:8" ht="24.95" customHeight="1">
      <c r="A560" s="46">
        <v>5</v>
      </c>
      <c r="B560" s="53" t="s">
        <v>330</v>
      </c>
      <c r="C560" s="297"/>
      <c r="D560" s="299"/>
      <c r="E560" s="300"/>
      <c r="F560" s="297"/>
      <c r="G560" s="301">
        <v>48.5</v>
      </c>
      <c r="H560" s="302"/>
    </row>
    <row r="561" spans="1:8" ht="24.95" customHeight="1">
      <c r="A561" s="46">
        <v>6</v>
      </c>
      <c r="B561" s="54" t="s">
        <v>199</v>
      </c>
      <c r="C561" s="302"/>
      <c r="D561" s="302"/>
      <c r="E561" s="302"/>
      <c r="F561" s="302" t="s">
        <v>370</v>
      </c>
      <c r="G561" s="301"/>
      <c r="H561" s="302"/>
    </row>
    <row r="562" spans="1:8" ht="24.95" customHeight="1">
      <c r="A562" s="46">
        <v>7</v>
      </c>
      <c r="B562" s="54" t="s">
        <v>200</v>
      </c>
      <c r="C562" s="302"/>
      <c r="D562" s="302"/>
      <c r="E562" s="302"/>
      <c r="F562" s="302" t="s">
        <v>331</v>
      </c>
      <c r="G562" s="301"/>
      <c r="H562" s="302"/>
    </row>
    <row r="563" spans="1:8" ht="24.95" customHeight="1">
      <c r="A563" s="56" t="s">
        <v>128</v>
      </c>
      <c r="B563" s="54"/>
      <c r="C563" s="302"/>
      <c r="D563" s="302"/>
      <c r="E563" s="302"/>
      <c r="F563" s="302"/>
      <c r="G563" s="244">
        <f>SUM(G556:G560)</f>
        <v>420.25</v>
      </c>
      <c r="H563" s="243"/>
    </row>
    <row r="564" spans="1:8" ht="24.95" customHeight="1">
      <c r="A564" s="56" t="s">
        <v>201</v>
      </c>
      <c r="B564" s="54"/>
      <c r="C564" s="302"/>
      <c r="D564" s="302"/>
      <c r="E564" s="302"/>
      <c r="F564" s="302"/>
      <c r="G564" s="248">
        <f>G563*100/450</f>
        <v>93.388888888888886</v>
      </c>
      <c r="H564" s="247" t="str">
        <f>IF(G564&gt;=91,"A1",IF(G564&gt;=81,"A2",IF(G564&gt;=71,"B1",IF(G564&gt;=61,"B2",IF(G564&gt;=51,"C1",IF(G564&gt;=41,"C2",IF(G564&gt;=33,"D","E")))))))</f>
        <v>A1</v>
      </c>
    </row>
    <row r="565" spans="1:8" ht="24.95" customHeight="1">
      <c r="A565" s="545" t="s">
        <v>391</v>
      </c>
      <c r="B565" s="487"/>
      <c r="C565" s="487"/>
      <c r="D565" s="487"/>
      <c r="E565" s="487"/>
      <c r="F565" s="487"/>
      <c r="G565" s="487"/>
      <c r="H565" s="487"/>
    </row>
    <row r="566" spans="1:8" ht="24.95" customHeight="1">
      <c r="A566" s="546" t="s">
        <v>266</v>
      </c>
      <c r="B566" s="547"/>
      <c r="C566" s="547"/>
      <c r="D566" s="547"/>
      <c r="E566" s="547"/>
      <c r="F566" s="547"/>
      <c r="G566" s="547"/>
      <c r="H566" s="548"/>
    </row>
    <row r="567" spans="1:8" ht="24.95" customHeight="1">
      <c r="A567" s="539" t="s">
        <v>267</v>
      </c>
      <c r="B567" s="540"/>
      <c r="C567" s="540"/>
      <c r="D567" s="540"/>
      <c r="E567" s="540"/>
      <c r="F567" s="540"/>
      <c r="G567" s="540"/>
      <c r="H567" s="541"/>
    </row>
    <row r="568" spans="1:8" ht="24.95" customHeight="1">
      <c r="A568" s="539" t="s">
        <v>268</v>
      </c>
      <c r="B568" s="540"/>
      <c r="C568" s="540"/>
      <c r="D568" s="540"/>
      <c r="E568" s="540"/>
      <c r="F568" s="543"/>
      <c r="G568" s="542" t="s">
        <v>269</v>
      </c>
      <c r="H568" s="541"/>
    </row>
    <row r="569" spans="1:8" ht="24.95" customHeight="1">
      <c r="A569" s="271" t="s">
        <v>271</v>
      </c>
      <c r="B569" s="272"/>
      <c r="C569" s="272"/>
      <c r="D569" s="272"/>
      <c r="E569" s="272"/>
      <c r="F569" s="273"/>
      <c r="G569" s="273" t="s">
        <v>272</v>
      </c>
      <c r="H569" s="274"/>
    </row>
    <row r="570" spans="1:8" ht="24.95" customHeight="1">
      <c r="A570" s="539" t="s">
        <v>273</v>
      </c>
      <c r="B570" s="540"/>
      <c r="C570" s="540"/>
      <c r="D570" s="540"/>
      <c r="E570" s="540"/>
      <c r="F570" s="543"/>
      <c r="G570" s="251"/>
      <c r="H570" s="275"/>
    </row>
    <row r="571" spans="1:8" ht="24.95" customHeight="1">
      <c r="A571" s="539" t="s">
        <v>268</v>
      </c>
      <c r="B571" s="540"/>
      <c r="C571" s="540"/>
      <c r="D571" s="540"/>
      <c r="E571" s="540"/>
      <c r="F571" s="543"/>
      <c r="G571" s="542" t="s">
        <v>269</v>
      </c>
      <c r="H571" s="541"/>
    </row>
    <row r="572" spans="1:8" ht="24.95" customHeight="1">
      <c r="A572" s="537" t="s">
        <v>274</v>
      </c>
      <c r="B572" s="538"/>
      <c r="C572" s="538"/>
      <c r="D572" s="538"/>
      <c r="E572" s="538"/>
      <c r="F572" s="544"/>
      <c r="G572" s="251" t="s">
        <v>272</v>
      </c>
      <c r="H572" s="275"/>
    </row>
    <row r="573" spans="1:8" ht="24.95" customHeight="1">
      <c r="A573" s="537" t="s">
        <v>275</v>
      </c>
      <c r="B573" s="538"/>
      <c r="C573" s="538"/>
      <c r="D573" s="538"/>
      <c r="E573" s="538"/>
      <c r="F573" s="544"/>
      <c r="G573" s="273" t="s">
        <v>272</v>
      </c>
      <c r="H573" s="274"/>
    </row>
    <row r="574" spans="1:8" ht="24.95" customHeight="1">
      <c r="A574" s="537" t="s">
        <v>276</v>
      </c>
      <c r="B574" s="538"/>
      <c r="C574" s="538"/>
      <c r="D574" s="538"/>
      <c r="E574" s="538"/>
      <c r="F574" s="538"/>
      <c r="G574" s="276" t="s">
        <v>272</v>
      </c>
      <c r="H574" s="277"/>
    </row>
    <row r="575" spans="1:8" ht="24.95" customHeight="1">
      <c r="A575" s="537" t="s">
        <v>277</v>
      </c>
      <c r="B575" s="538"/>
      <c r="C575" s="538"/>
      <c r="D575" s="538"/>
      <c r="E575" s="538"/>
      <c r="F575" s="538"/>
      <c r="G575" s="276" t="s">
        <v>272</v>
      </c>
      <c r="H575" s="277"/>
    </row>
    <row r="576" spans="1:8" ht="24.95" customHeight="1">
      <c r="A576" s="539" t="s">
        <v>278</v>
      </c>
      <c r="B576" s="540"/>
      <c r="C576" s="540"/>
      <c r="D576" s="540"/>
      <c r="E576" s="540"/>
      <c r="F576" s="540"/>
      <c r="G576" s="540"/>
      <c r="H576" s="541"/>
    </row>
    <row r="577" spans="1:8" ht="24.95" customHeight="1">
      <c r="A577" s="539" t="s">
        <v>268</v>
      </c>
      <c r="B577" s="540"/>
      <c r="C577" s="540"/>
      <c r="D577" s="540"/>
      <c r="E577" s="540"/>
      <c r="F577" s="540"/>
      <c r="G577" s="540"/>
      <c r="H577" s="541"/>
    </row>
    <row r="578" spans="1:8" ht="24.95" customHeight="1">
      <c r="A578" s="271" t="s">
        <v>279</v>
      </c>
      <c r="B578" s="542" t="s">
        <v>379</v>
      </c>
      <c r="C578" s="540"/>
      <c r="D578" s="540"/>
      <c r="E578" s="540"/>
      <c r="F578" s="540"/>
      <c r="G578" s="540"/>
      <c r="H578" s="541"/>
    </row>
    <row r="579" spans="1:8" ht="24.95" customHeight="1">
      <c r="A579" s="278" t="s">
        <v>226</v>
      </c>
      <c r="B579" s="532"/>
      <c r="C579" s="533"/>
      <c r="D579" s="533"/>
      <c r="E579" s="533"/>
      <c r="F579" s="533"/>
      <c r="G579" s="533"/>
      <c r="H579" s="534"/>
    </row>
    <row r="580" spans="1:8" ht="24.95" customHeight="1">
      <c r="A580" s="535" t="s">
        <v>282</v>
      </c>
      <c r="B580" s="536"/>
      <c r="C580" s="536"/>
      <c r="D580" s="536"/>
      <c r="E580" s="279"/>
      <c r="F580" s="250"/>
      <c r="G580" s="251" t="s">
        <v>283</v>
      </c>
      <c r="H580" s="280"/>
    </row>
    <row r="581" spans="1:8" ht="24.95" customHeight="1">
      <c r="A581" s="281" t="s">
        <v>284</v>
      </c>
      <c r="B581" s="251" t="s">
        <v>130</v>
      </c>
      <c r="C581" s="251" t="s">
        <v>284</v>
      </c>
      <c r="D581" s="251" t="s">
        <v>130</v>
      </c>
      <c r="E581" s="282"/>
      <c r="F581" s="536" t="s">
        <v>285</v>
      </c>
      <c r="G581" s="536"/>
      <c r="H581" s="283" t="s">
        <v>130</v>
      </c>
    </row>
    <row r="582" spans="1:8" ht="24.95" customHeight="1">
      <c r="A582" s="284" t="s">
        <v>286</v>
      </c>
      <c r="B582" s="252" t="s">
        <v>287</v>
      </c>
      <c r="C582" s="252" t="s">
        <v>288</v>
      </c>
      <c r="D582" s="252" t="s">
        <v>289</v>
      </c>
      <c r="E582" s="282"/>
      <c r="F582" s="522">
        <v>3</v>
      </c>
      <c r="G582" s="522"/>
      <c r="H582" s="285" t="s">
        <v>272</v>
      </c>
    </row>
    <row r="583" spans="1:8" ht="24.95" customHeight="1">
      <c r="A583" s="284" t="s">
        <v>290</v>
      </c>
      <c r="B583" s="252" t="s">
        <v>291</v>
      </c>
      <c r="C583" s="252" t="s">
        <v>292</v>
      </c>
      <c r="D583" s="252" t="s">
        <v>293</v>
      </c>
      <c r="E583" s="282"/>
      <c r="F583" s="522">
        <v>2</v>
      </c>
      <c r="G583" s="522"/>
      <c r="H583" s="285" t="s">
        <v>294</v>
      </c>
    </row>
    <row r="584" spans="1:8" ht="24.95" customHeight="1">
      <c r="A584" s="284" t="s">
        <v>295</v>
      </c>
      <c r="B584" s="252" t="s">
        <v>296</v>
      </c>
      <c r="C584" s="252" t="s">
        <v>297</v>
      </c>
      <c r="D584" s="252" t="s">
        <v>298</v>
      </c>
      <c r="E584" s="282"/>
      <c r="F584" s="522">
        <v>1</v>
      </c>
      <c r="G584" s="522"/>
      <c r="H584" s="285" t="s">
        <v>299</v>
      </c>
    </row>
    <row r="585" spans="1:8" ht="24.95" customHeight="1">
      <c r="A585" s="284" t="s">
        <v>300</v>
      </c>
      <c r="B585" s="252" t="s">
        <v>301</v>
      </c>
      <c r="C585" s="252" t="s">
        <v>302</v>
      </c>
      <c r="D585" s="252" t="s">
        <v>303</v>
      </c>
      <c r="E585" s="286"/>
      <c r="F585" s="523"/>
      <c r="G585" s="524"/>
      <c r="H585" s="287"/>
    </row>
    <row r="586" spans="1:8" ht="24.95" customHeight="1" thickBot="1">
      <c r="A586" s="525" t="s">
        <v>335</v>
      </c>
      <c r="B586" s="526"/>
      <c r="C586" s="527" t="s">
        <v>336</v>
      </c>
      <c r="D586" s="528"/>
      <c r="E586" s="528"/>
      <c r="F586" s="529"/>
      <c r="G586" s="530" t="s">
        <v>203</v>
      </c>
      <c r="H586" s="531"/>
    </row>
    <row r="587" spans="1:8" ht="24.95" customHeight="1">
      <c r="A587" s="561" t="s">
        <v>132</v>
      </c>
      <c r="B587" s="505"/>
      <c r="C587" s="505"/>
      <c r="D587" s="505"/>
      <c r="E587" s="505"/>
      <c r="F587" s="505"/>
      <c r="G587" s="505"/>
      <c r="H587" s="505"/>
    </row>
    <row r="588" spans="1:8" ht="24.95" customHeight="1">
      <c r="A588" s="561" t="s">
        <v>133</v>
      </c>
      <c r="B588" s="505"/>
      <c r="C588" s="505"/>
      <c r="D588" s="505"/>
      <c r="E588" s="505"/>
      <c r="F588" s="505"/>
      <c r="G588" s="505"/>
      <c r="H588" s="505"/>
    </row>
    <row r="589" spans="1:8" ht="24.95" customHeight="1">
      <c r="A589" s="561" t="s">
        <v>134</v>
      </c>
      <c r="B589" s="505"/>
      <c r="C589" s="505"/>
      <c r="D589" s="505"/>
      <c r="E589" s="505"/>
      <c r="F589" s="505"/>
      <c r="G589" s="505"/>
      <c r="H589" s="505"/>
    </row>
    <row r="590" spans="1:8" ht="24.95" customHeight="1">
      <c r="A590" s="561" t="s">
        <v>191</v>
      </c>
      <c r="B590" s="505"/>
      <c r="C590" s="505"/>
      <c r="D590" s="505"/>
      <c r="E590" s="505"/>
      <c r="F590" s="505"/>
      <c r="G590" s="505"/>
      <c r="H590" s="505"/>
    </row>
    <row r="591" spans="1:8" ht="24.95" customHeight="1">
      <c r="A591" s="561" t="s">
        <v>192</v>
      </c>
      <c r="B591" s="505"/>
      <c r="C591" s="505"/>
      <c r="D591" s="505"/>
      <c r="E591" s="505"/>
      <c r="F591" s="505"/>
      <c r="G591" s="505"/>
      <c r="H591" s="505"/>
    </row>
    <row r="592" spans="1:8" ht="24.95" customHeight="1">
      <c r="A592" s="42" t="s">
        <v>138</v>
      </c>
      <c r="B592" s="43"/>
      <c r="C592" s="549" t="s">
        <v>327</v>
      </c>
      <c r="D592" s="505"/>
      <c r="E592" s="505"/>
      <c r="F592" s="43"/>
      <c r="G592" s="550"/>
      <c r="H592" s="505"/>
    </row>
    <row r="593" spans="1:8" ht="24.95" customHeight="1">
      <c r="A593" s="42" t="s">
        <v>122</v>
      </c>
      <c r="B593" s="43"/>
      <c r="C593" s="549" t="s">
        <v>169</v>
      </c>
      <c r="D593" s="505"/>
      <c r="E593" s="505"/>
      <c r="F593" s="44" t="s">
        <v>193</v>
      </c>
      <c r="G593" s="550">
        <v>14</v>
      </c>
      <c r="H593" s="505"/>
    </row>
    <row r="594" spans="1:8" ht="24.95" customHeight="1">
      <c r="A594" s="43" t="s">
        <v>194</v>
      </c>
      <c r="B594" s="45"/>
      <c r="C594" s="549" t="s">
        <v>398</v>
      </c>
      <c r="D594" s="505"/>
      <c r="E594" s="505"/>
      <c r="F594" s="43"/>
      <c r="G594" s="550"/>
      <c r="H594" s="505"/>
    </row>
    <row r="595" spans="1:8" ht="24.95" customHeight="1">
      <c r="A595" s="42" t="s">
        <v>195</v>
      </c>
      <c r="B595" s="43"/>
      <c r="C595" s="549" t="s">
        <v>399</v>
      </c>
      <c r="D595" s="505"/>
      <c r="E595" s="505"/>
      <c r="F595" s="43" t="s">
        <v>196</v>
      </c>
      <c r="G595" s="550">
        <v>1356</v>
      </c>
      <c r="H595" s="505"/>
    </row>
    <row r="596" spans="1:8" ht="24.95" customHeight="1">
      <c r="A596" s="551" t="s">
        <v>197</v>
      </c>
      <c r="B596" s="487"/>
      <c r="C596" s="487"/>
      <c r="D596" s="487"/>
      <c r="E596" s="487"/>
      <c r="F596" s="487"/>
      <c r="G596" s="487"/>
      <c r="H596" s="487"/>
    </row>
    <row r="597" spans="1:8" ht="24.95" customHeight="1">
      <c r="A597" s="551" t="s">
        <v>179</v>
      </c>
      <c r="B597" s="487"/>
      <c r="C597" s="487"/>
      <c r="D597" s="487"/>
      <c r="E597" s="487"/>
      <c r="F597" s="487"/>
      <c r="G597" s="487"/>
      <c r="H597" s="487"/>
    </row>
    <row r="598" spans="1:8" ht="24.95" customHeight="1">
      <c r="A598" s="552" t="s">
        <v>142</v>
      </c>
      <c r="B598" s="555" t="s">
        <v>143</v>
      </c>
      <c r="C598" s="558" t="s">
        <v>182</v>
      </c>
      <c r="D598" s="558" t="s">
        <v>198</v>
      </c>
      <c r="E598" s="558" t="s">
        <v>184</v>
      </c>
      <c r="F598" s="558" t="s">
        <v>185</v>
      </c>
      <c r="G598" s="558" t="s">
        <v>186</v>
      </c>
      <c r="H598" s="558" t="s">
        <v>130</v>
      </c>
    </row>
    <row r="599" spans="1:8" ht="24.95" customHeight="1">
      <c r="A599" s="553"/>
      <c r="B599" s="556"/>
      <c r="C599" s="563"/>
      <c r="D599" s="563"/>
      <c r="E599" s="563"/>
      <c r="F599" s="563"/>
      <c r="G599" s="563"/>
      <c r="H599" s="563"/>
    </row>
    <row r="600" spans="1:8" ht="24.95" customHeight="1">
      <c r="A600" s="554"/>
      <c r="B600" s="557"/>
      <c r="C600" s="564"/>
      <c r="D600" s="564"/>
      <c r="E600" s="564"/>
      <c r="F600" s="564"/>
      <c r="G600" s="564"/>
      <c r="H600" s="564"/>
    </row>
    <row r="601" spans="1:8" ht="24.95" customHeight="1">
      <c r="A601" s="46">
        <v>1</v>
      </c>
      <c r="B601" s="47" t="s">
        <v>123</v>
      </c>
      <c r="C601" s="293">
        <v>8.75</v>
      </c>
      <c r="D601" s="294">
        <v>5</v>
      </c>
      <c r="E601" s="295">
        <v>4</v>
      </c>
      <c r="F601" s="295">
        <v>41.5</v>
      </c>
      <c r="G601" s="304">
        <f t="shared" ref="G601:G604" si="26">C601+D601+E601+F601</f>
        <v>59.25</v>
      </c>
      <c r="H601" s="297" t="str">
        <f t="shared" ref="H601:H604" si="27">IF(G601&gt;=91,"A1",IF(G601&gt;=81,"A2",IF(G601&gt;=71,"B1",IF(G601&gt;=61,"B2",IF(G601&gt;=51,"C1",IF(G601&gt;=41,"C2",IF(G601&gt;=33,"D","E")))))))</f>
        <v>C1</v>
      </c>
    </row>
    <row r="602" spans="1:8" ht="24.95" customHeight="1">
      <c r="A602" s="46">
        <v>2</v>
      </c>
      <c r="B602" s="47" t="s">
        <v>124</v>
      </c>
      <c r="C602" s="297">
        <v>9.25</v>
      </c>
      <c r="D602" s="295">
        <v>4.5</v>
      </c>
      <c r="E602" s="295">
        <v>5</v>
      </c>
      <c r="F602" s="297">
        <v>43.5</v>
      </c>
      <c r="G602" s="304">
        <f t="shared" si="26"/>
        <v>62.25</v>
      </c>
      <c r="H602" s="297" t="str">
        <f t="shared" si="27"/>
        <v>B2</v>
      </c>
    </row>
    <row r="603" spans="1:8" ht="24.95" customHeight="1">
      <c r="A603" s="46">
        <v>3</v>
      </c>
      <c r="B603" s="47" t="s">
        <v>125</v>
      </c>
      <c r="C603" s="295">
        <v>7.25</v>
      </c>
      <c r="D603" s="295">
        <v>4</v>
      </c>
      <c r="E603" s="295">
        <v>5</v>
      </c>
      <c r="F603" s="295">
        <v>57.5</v>
      </c>
      <c r="G603" s="304">
        <f t="shared" si="26"/>
        <v>73.75</v>
      </c>
      <c r="H603" s="297" t="str">
        <f t="shared" si="27"/>
        <v>B1</v>
      </c>
    </row>
    <row r="604" spans="1:8" ht="24.95" customHeight="1">
      <c r="A604" s="46">
        <v>4</v>
      </c>
      <c r="B604" s="47" t="s">
        <v>126</v>
      </c>
      <c r="C604" s="297">
        <v>9.25</v>
      </c>
      <c r="D604" s="299" t="s">
        <v>322</v>
      </c>
      <c r="E604" s="297">
        <v>4</v>
      </c>
      <c r="F604" s="297">
        <v>68.5</v>
      </c>
      <c r="G604" s="304">
        <f t="shared" si="26"/>
        <v>85.75</v>
      </c>
      <c r="H604" s="297" t="str">
        <f t="shared" si="27"/>
        <v>A2</v>
      </c>
    </row>
    <row r="605" spans="1:8" ht="24.95" customHeight="1">
      <c r="A605" s="46">
        <v>5</v>
      </c>
      <c r="B605" s="53" t="s">
        <v>330</v>
      </c>
      <c r="C605" s="297"/>
      <c r="D605" s="299"/>
      <c r="E605" s="300"/>
      <c r="F605" s="297"/>
      <c r="G605" s="305">
        <v>37.5</v>
      </c>
      <c r="H605" s="302"/>
    </row>
    <row r="606" spans="1:8" ht="24.95" customHeight="1">
      <c r="A606" s="46">
        <v>6</v>
      </c>
      <c r="B606" s="54" t="s">
        <v>199</v>
      </c>
      <c r="C606" s="302"/>
      <c r="D606" s="302"/>
      <c r="E606" s="302"/>
      <c r="F606" s="302" t="s">
        <v>348</v>
      </c>
      <c r="G606" s="301"/>
      <c r="H606" s="302"/>
    </row>
    <row r="607" spans="1:8" ht="24.95" customHeight="1">
      <c r="A607" s="46">
        <v>7</v>
      </c>
      <c r="B607" s="54" t="s">
        <v>200</v>
      </c>
      <c r="C607" s="302"/>
      <c r="D607" s="302"/>
      <c r="E607" s="302"/>
      <c r="F607" s="302" t="s">
        <v>400</v>
      </c>
      <c r="G607" s="301"/>
      <c r="H607" s="302"/>
    </row>
    <row r="608" spans="1:8" ht="24.95" customHeight="1">
      <c r="A608" s="56" t="s">
        <v>128</v>
      </c>
      <c r="B608" s="54"/>
      <c r="C608" s="302"/>
      <c r="D608" s="302"/>
      <c r="E608" s="302"/>
      <c r="F608" s="302"/>
      <c r="G608" s="244">
        <f>SUM(G601:G605)</f>
        <v>318.5</v>
      </c>
      <c r="H608" s="243"/>
    </row>
    <row r="609" spans="1:8" ht="24.95" customHeight="1">
      <c r="A609" s="56" t="s">
        <v>201</v>
      </c>
      <c r="B609" s="54"/>
      <c r="C609" s="302"/>
      <c r="D609" s="302"/>
      <c r="E609" s="302"/>
      <c r="F609" s="302"/>
      <c r="G609" s="248">
        <f>G608*100/450</f>
        <v>70.777777777777771</v>
      </c>
      <c r="H609" s="247" t="str">
        <f>IF(G609&gt;=91,"A1",IF(G609&gt;=81,"A2",IF(G609&gt;=71,"B1",IF(G609&gt;=61,"B2",IF(G609&gt;=51,"C1",IF(G609&gt;=41,"C2",IF(G609&gt;=33,"D","E")))))))</f>
        <v>B2</v>
      </c>
    </row>
    <row r="610" spans="1:8" ht="24.95" customHeight="1">
      <c r="A610" s="545" t="s">
        <v>401</v>
      </c>
      <c r="B610" s="487"/>
      <c r="C610" s="487"/>
      <c r="D610" s="487"/>
      <c r="E610" s="487"/>
      <c r="F610" s="487"/>
      <c r="G610" s="487"/>
      <c r="H610" s="487"/>
    </row>
    <row r="611" spans="1:8" ht="24.95" customHeight="1">
      <c r="A611" s="546" t="s">
        <v>266</v>
      </c>
      <c r="B611" s="547"/>
      <c r="C611" s="547"/>
      <c r="D611" s="547"/>
      <c r="E611" s="547"/>
      <c r="F611" s="547"/>
      <c r="G611" s="547"/>
      <c r="H611" s="548"/>
    </row>
    <row r="612" spans="1:8" ht="24.95" customHeight="1">
      <c r="A612" s="539" t="s">
        <v>267</v>
      </c>
      <c r="B612" s="540"/>
      <c r="C612" s="540"/>
      <c r="D612" s="540"/>
      <c r="E612" s="540"/>
      <c r="F612" s="540"/>
      <c r="G612" s="540"/>
      <c r="H612" s="541"/>
    </row>
    <row r="613" spans="1:8" ht="24.95" customHeight="1">
      <c r="A613" s="539" t="s">
        <v>268</v>
      </c>
      <c r="B613" s="540"/>
      <c r="C613" s="540"/>
      <c r="D613" s="540"/>
      <c r="E613" s="540"/>
      <c r="F613" s="543"/>
      <c r="G613" s="542" t="s">
        <v>269</v>
      </c>
      <c r="H613" s="541"/>
    </row>
    <row r="614" spans="1:8" ht="24.95" customHeight="1">
      <c r="A614" s="271" t="s">
        <v>271</v>
      </c>
      <c r="B614" s="272"/>
      <c r="C614" s="272"/>
      <c r="D614" s="272"/>
      <c r="E614" s="272"/>
      <c r="F614" s="273"/>
      <c r="G614" s="273" t="s">
        <v>294</v>
      </c>
      <c r="H614" s="274"/>
    </row>
    <row r="615" spans="1:8" ht="24.95" customHeight="1">
      <c r="A615" s="539" t="s">
        <v>273</v>
      </c>
      <c r="B615" s="540"/>
      <c r="C615" s="540"/>
      <c r="D615" s="540"/>
      <c r="E615" s="540"/>
      <c r="F615" s="543"/>
      <c r="G615" s="251"/>
      <c r="H615" s="275"/>
    </row>
    <row r="616" spans="1:8" ht="24.95" customHeight="1">
      <c r="A616" s="539" t="s">
        <v>268</v>
      </c>
      <c r="B616" s="540"/>
      <c r="C616" s="540"/>
      <c r="D616" s="540"/>
      <c r="E616" s="540"/>
      <c r="F616" s="543"/>
      <c r="G616" s="542" t="s">
        <v>269</v>
      </c>
      <c r="H616" s="541"/>
    </row>
    <row r="617" spans="1:8" ht="24.95" customHeight="1">
      <c r="A617" s="537" t="s">
        <v>274</v>
      </c>
      <c r="B617" s="538"/>
      <c r="C617" s="538"/>
      <c r="D617" s="538"/>
      <c r="E617" s="538"/>
      <c r="F617" s="544"/>
      <c r="G617" s="251" t="s">
        <v>272</v>
      </c>
      <c r="H617" s="275"/>
    </row>
    <row r="618" spans="1:8" ht="24.95" customHeight="1">
      <c r="A618" s="537" t="s">
        <v>275</v>
      </c>
      <c r="B618" s="538"/>
      <c r="C618" s="538"/>
      <c r="D618" s="538"/>
      <c r="E618" s="538"/>
      <c r="F618" s="544"/>
      <c r="G618" s="273" t="s">
        <v>272</v>
      </c>
      <c r="H618" s="274"/>
    </row>
    <row r="619" spans="1:8" ht="24.95" customHeight="1">
      <c r="A619" s="537" t="s">
        <v>276</v>
      </c>
      <c r="B619" s="538"/>
      <c r="C619" s="538"/>
      <c r="D619" s="538"/>
      <c r="E619" s="538"/>
      <c r="F619" s="538"/>
      <c r="G619" s="276" t="s">
        <v>272</v>
      </c>
      <c r="H619" s="277"/>
    </row>
    <row r="620" spans="1:8" ht="24.95" customHeight="1">
      <c r="A620" s="537" t="s">
        <v>277</v>
      </c>
      <c r="B620" s="538"/>
      <c r="C620" s="538"/>
      <c r="D620" s="538"/>
      <c r="E620" s="538"/>
      <c r="F620" s="538"/>
      <c r="G620" s="276" t="s">
        <v>272</v>
      </c>
      <c r="H620" s="277"/>
    </row>
    <row r="621" spans="1:8" ht="24.95" customHeight="1">
      <c r="A621" s="539" t="s">
        <v>278</v>
      </c>
      <c r="B621" s="540"/>
      <c r="C621" s="540"/>
      <c r="D621" s="540"/>
      <c r="E621" s="540"/>
      <c r="F621" s="540"/>
      <c r="G621" s="540"/>
      <c r="H621" s="541"/>
    </row>
    <row r="622" spans="1:8" ht="24.95" customHeight="1">
      <c r="A622" s="539" t="s">
        <v>268</v>
      </c>
      <c r="B622" s="540"/>
      <c r="C622" s="540"/>
      <c r="D622" s="540"/>
      <c r="E622" s="540"/>
      <c r="F622" s="540"/>
      <c r="G622" s="540"/>
      <c r="H622" s="541"/>
    </row>
    <row r="623" spans="1:8" ht="24.95" customHeight="1">
      <c r="A623" s="271" t="s">
        <v>279</v>
      </c>
      <c r="B623" s="542" t="s">
        <v>361</v>
      </c>
      <c r="C623" s="540"/>
      <c r="D623" s="540"/>
      <c r="E623" s="540"/>
      <c r="F623" s="540"/>
      <c r="G623" s="540"/>
      <c r="H623" s="541"/>
    </row>
    <row r="624" spans="1:8" ht="24.95" customHeight="1">
      <c r="A624" s="278" t="s">
        <v>226</v>
      </c>
      <c r="B624" s="532"/>
      <c r="C624" s="533"/>
      <c r="D624" s="533"/>
      <c r="E624" s="533"/>
      <c r="F624" s="533"/>
      <c r="G624" s="533"/>
      <c r="H624" s="534"/>
    </row>
    <row r="625" spans="1:8" ht="24.95" customHeight="1">
      <c r="A625" s="535" t="s">
        <v>282</v>
      </c>
      <c r="B625" s="536"/>
      <c r="C625" s="536"/>
      <c r="D625" s="536"/>
      <c r="E625" s="279"/>
      <c r="F625" s="250"/>
      <c r="G625" s="251" t="s">
        <v>283</v>
      </c>
      <c r="H625" s="280"/>
    </row>
    <row r="626" spans="1:8" ht="24.95" customHeight="1">
      <c r="A626" s="281" t="s">
        <v>284</v>
      </c>
      <c r="B626" s="251" t="s">
        <v>130</v>
      </c>
      <c r="C626" s="251" t="s">
        <v>284</v>
      </c>
      <c r="D626" s="251" t="s">
        <v>130</v>
      </c>
      <c r="E626" s="282"/>
      <c r="F626" s="536" t="s">
        <v>285</v>
      </c>
      <c r="G626" s="536"/>
      <c r="H626" s="283" t="s">
        <v>130</v>
      </c>
    </row>
    <row r="627" spans="1:8" ht="24.95" customHeight="1">
      <c r="A627" s="284" t="s">
        <v>286</v>
      </c>
      <c r="B627" s="252" t="s">
        <v>287</v>
      </c>
      <c r="C627" s="252" t="s">
        <v>288</v>
      </c>
      <c r="D627" s="252" t="s">
        <v>289</v>
      </c>
      <c r="E627" s="282"/>
      <c r="F627" s="522">
        <v>3</v>
      </c>
      <c r="G627" s="522"/>
      <c r="H627" s="285" t="s">
        <v>272</v>
      </c>
    </row>
    <row r="628" spans="1:8" ht="24.95" customHeight="1">
      <c r="A628" s="284" t="s">
        <v>290</v>
      </c>
      <c r="B628" s="252" t="s">
        <v>291</v>
      </c>
      <c r="C628" s="252" t="s">
        <v>292</v>
      </c>
      <c r="D628" s="252" t="s">
        <v>293</v>
      </c>
      <c r="E628" s="282"/>
      <c r="F628" s="522">
        <v>2</v>
      </c>
      <c r="G628" s="522"/>
      <c r="H628" s="285" t="s">
        <v>294</v>
      </c>
    </row>
    <row r="629" spans="1:8" ht="24.95" customHeight="1">
      <c r="A629" s="284" t="s">
        <v>295</v>
      </c>
      <c r="B629" s="252" t="s">
        <v>296</v>
      </c>
      <c r="C629" s="252" t="s">
        <v>297</v>
      </c>
      <c r="D629" s="252" t="s">
        <v>298</v>
      </c>
      <c r="E629" s="282"/>
      <c r="F629" s="522">
        <v>1</v>
      </c>
      <c r="G629" s="522"/>
      <c r="H629" s="285" t="s">
        <v>299</v>
      </c>
    </row>
    <row r="630" spans="1:8" ht="24.95" customHeight="1">
      <c r="A630" s="284" t="s">
        <v>300</v>
      </c>
      <c r="B630" s="252" t="s">
        <v>301</v>
      </c>
      <c r="C630" s="252" t="s">
        <v>302</v>
      </c>
      <c r="D630" s="252" t="s">
        <v>303</v>
      </c>
      <c r="E630" s="286"/>
      <c r="F630" s="523"/>
      <c r="G630" s="524"/>
      <c r="H630" s="287"/>
    </row>
    <row r="631" spans="1:8" ht="24.95" customHeight="1" thickBot="1">
      <c r="A631" s="525" t="s">
        <v>335</v>
      </c>
      <c r="B631" s="526"/>
      <c r="C631" s="527" t="s">
        <v>336</v>
      </c>
      <c r="D631" s="528"/>
      <c r="E631" s="528"/>
      <c r="F631" s="529"/>
      <c r="G631" s="530" t="s">
        <v>203</v>
      </c>
      <c r="H631" s="531"/>
    </row>
    <row r="632" spans="1:8" ht="24.95" customHeight="1">
      <c r="A632" s="561" t="s">
        <v>132</v>
      </c>
      <c r="B632" s="505"/>
      <c r="C632" s="505"/>
      <c r="D632" s="505"/>
      <c r="E632" s="505"/>
      <c r="F632" s="505"/>
      <c r="G632" s="505"/>
      <c r="H632" s="505"/>
    </row>
    <row r="633" spans="1:8" ht="24.95" customHeight="1">
      <c r="A633" s="561" t="s">
        <v>133</v>
      </c>
      <c r="B633" s="505"/>
      <c r="C633" s="505"/>
      <c r="D633" s="505"/>
      <c r="E633" s="505"/>
      <c r="F633" s="505"/>
      <c r="G633" s="505"/>
      <c r="H633" s="505"/>
    </row>
    <row r="634" spans="1:8" ht="24.95" customHeight="1">
      <c r="A634" s="561" t="s">
        <v>134</v>
      </c>
      <c r="B634" s="505"/>
      <c r="C634" s="505"/>
      <c r="D634" s="505"/>
      <c r="E634" s="505"/>
      <c r="F634" s="505"/>
      <c r="G634" s="505"/>
      <c r="H634" s="505"/>
    </row>
    <row r="635" spans="1:8" ht="24.95" customHeight="1">
      <c r="A635" s="561" t="s">
        <v>191</v>
      </c>
      <c r="B635" s="505"/>
      <c r="C635" s="505"/>
      <c r="D635" s="505"/>
      <c r="E635" s="505"/>
      <c r="F635" s="505"/>
      <c r="G635" s="505"/>
      <c r="H635" s="505"/>
    </row>
    <row r="636" spans="1:8" ht="24.95" customHeight="1">
      <c r="A636" s="561" t="s">
        <v>192</v>
      </c>
      <c r="B636" s="505"/>
      <c r="C636" s="505"/>
      <c r="D636" s="505"/>
      <c r="E636" s="505"/>
      <c r="F636" s="505"/>
      <c r="G636" s="505"/>
      <c r="H636" s="505"/>
    </row>
    <row r="637" spans="1:8" ht="24.95" customHeight="1">
      <c r="A637" s="42" t="s">
        <v>138</v>
      </c>
      <c r="B637" s="43"/>
      <c r="C637" s="549" t="s">
        <v>327</v>
      </c>
      <c r="D637" s="505"/>
      <c r="E637" s="505"/>
      <c r="F637" s="43"/>
      <c r="G637" s="550"/>
      <c r="H637" s="505"/>
    </row>
    <row r="638" spans="1:8" ht="24.95" customHeight="1">
      <c r="A638" s="42" t="s">
        <v>122</v>
      </c>
      <c r="B638" s="43"/>
      <c r="C638" s="549" t="s">
        <v>85</v>
      </c>
      <c r="D638" s="505"/>
      <c r="E638" s="505"/>
      <c r="F638" s="44" t="s">
        <v>193</v>
      </c>
      <c r="G638" s="550">
        <v>15</v>
      </c>
      <c r="H638" s="505"/>
    </row>
    <row r="639" spans="1:8" ht="24.95" customHeight="1">
      <c r="A639" s="43" t="s">
        <v>194</v>
      </c>
      <c r="B639" s="45"/>
      <c r="C639" s="549" t="s">
        <v>402</v>
      </c>
      <c r="D639" s="505"/>
      <c r="E639" s="505"/>
      <c r="F639" s="43"/>
      <c r="G639" s="550"/>
      <c r="H639" s="505"/>
    </row>
    <row r="640" spans="1:8" ht="24.95" customHeight="1">
      <c r="A640" s="42" t="s">
        <v>195</v>
      </c>
      <c r="B640" s="43"/>
      <c r="C640" s="549" t="s">
        <v>403</v>
      </c>
      <c r="D640" s="505"/>
      <c r="E640" s="505"/>
      <c r="F640" s="43" t="s">
        <v>196</v>
      </c>
      <c r="G640" s="550">
        <v>1348</v>
      </c>
      <c r="H640" s="505"/>
    </row>
    <row r="641" spans="1:8" ht="24.95" customHeight="1">
      <c r="A641" s="551" t="s">
        <v>197</v>
      </c>
      <c r="B641" s="487"/>
      <c r="C641" s="487"/>
      <c r="D641" s="487"/>
      <c r="E641" s="487"/>
      <c r="F641" s="487"/>
      <c r="G641" s="487"/>
      <c r="H641" s="487"/>
    </row>
    <row r="642" spans="1:8" ht="24.95" customHeight="1">
      <c r="A642" s="551" t="s">
        <v>179</v>
      </c>
      <c r="B642" s="487"/>
      <c r="C642" s="487"/>
      <c r="D642" s="487"/>
      <c r="E642" s="487"/>
      <c r="F642" s="487"/>
      <c r="G642" s="487"/>
      <c r="H642" s="487"/>
    </row>
    <row r="643" spans="1:8" ht="24.95" customHeight="1">
      <c r="A643" s="552" t="s">
        <v>142</v>
      </c>
      <c r="B643" s="555" t="s">
        <v>143</v>
      </c>
      <c r="C643" s="558" t="s">
        <v>182</v>
      </c>
      <c r="D643" s="558" t="s">
        <v>198</v>
      </c>
      <c r="E643" s="558" t="s">
        <v>184</v>
      </c>
      <c r="F643" s="558" t="s">
        <v>185</v>
      </c>
      <c r="G643" s="558" t="s">
        <v>186</v>
      </c>
      <c r="H643" s="558" t="s">
        <v>130</v>
      </c>
    </row>
    <row r="644" spans="1:8" ht="24.95" customHeight="1">
      <c r="A644" s="553"/>
      <c r="B644" s="556"/>
      <c r="C644" s="563"/>
      <c r="D644" s="563"/>
      <c r="E644" s="563"/>
      <c r="F644" s="563"/>
      <c r="G644" s="563"/>
      <c r="H644" s="563"/>
    </row>
    <row r="645" spans="1:8" ht="24.95" customHeight="1">
      <c r="A645" s="554"/>
      <c r="B645" s="557"/>
      <c r="C645" s="564"/>
      <c r="D645" s="564"/>
      <c r="E645" s="564"/>
      <c r="F645" s="564"/>
      <c r="G645" s="564"/>
      <c r="H645" s="564"/>
    </row>
    <row r="646" spans="1:8" ht="24.95" customHeight="1">
      <c r="A646" s="46">
        <v>1</v>
      </c>
      <c r="B646" s="47" t="s">
        <v>123</v>
      </c>
      <c r="C646" s="293">
        <v>9</v>
      </c>
      <c r="D646" s="294">
        <v>5</v>
      </c>
      <c r="E646" s="295">
        <v>5</v>
      </c>
      <c r="F646" s="295">
        <v>69</v>
      </c>
      <c r="G646" s="296">
        <f t="shared" ref="G646:G649" si="28">C646+D646+E646+F646</f>
        <v>88</v>
      </c>
      <c r="H646" s="297" t="str">
        <f t="shared" ref="H646:H649" si="29">IF(G646&gt;=91,"A1",IF(G646&gt;=81,"A2",IF(G646&gt;=71,"B1",IF(G646&gt;=61,"B2",IF(G646&gt;=51,"C1",IF(G646&gt;=41,"C2",IF(G646&gt;=33,"D","E")))))))</f>
        <v>A2</v>
      </c>
    </row>
    <row r="647" spans="1:8" ht="24.95" customHeight="1">
      <c r="A647" s="46">
        <v>2</v>
      </c>
      <c r="B647" s="47" t="s">
        <v>124</v>
      </c>
      <c r="C647" s="297">
        <v>9.75</v>
      </c>
      <c r="D647" s="295">
        <v>5</v>
      </c>
      <c r="E647" s="295">
        <v>5</v>
      </c>
      <c r="F647" s="297">
        <v>58.5</v>
      </c>
      <c r="G647" s="298">
        <f t="shared" si="28"/>
        <v>78.25</v>
      </c>
      <c r="H647" s="297" t="str">
        <f t="shared" si="29"/>
        <v>B1</v>
      </c>
    </row>
    <row r="648" spans="1:8" ht="24.95" customHeight="1">
      <c r="A648" s="46">
        <v>3</v>
      </c>
      <c r="B648" s="47" t="s">
        <v>125</v>
      </c>
      <c r="C648" s="295">
        <v>9</v>
      </c>
      <c r="D648" s="295">
        <v>5</v>
      </c>
      <c r="E648" s="295">
        <v>5</v>
      </c>
      <c r="F648" s="295">
        <v>58.5</v>
      </c>
      <c r="G648" s="298">
        <f t="shared" si="28"/>
        <v>77.5</v>
      </c>
      <c r="H648" s="297" t="str">
        <f t="shared" si="29"/>
        <v>B1</v>
      </c>
    </row>
    <row r="649" spans="1:8" ht="24.95" customHeight="1">
      <c r="A649" s="46">
        <v>4</v>
      </c>
      <c r="B649" s="47" t="s">
        <v>126</v>
      </c>
      <c r="C649" s="297">
        <v>9.75</v>
      </c>
      <c r="D649" s="299" t="s">
        <v>324</v>
      </c>
      <c r="E649" s="297">
        <v>5</v>
      </c>
      <c r="F649" s="297">
        <v>74</v>
      </c>
      <c r="G649" s="298">
        <f t="shared" si="28"/>
        <v>93.25</v>
      </c>
      <c r="H649" s="297" t="str">
        <f t="shared" si="29"/>
        <v>A1</v>
      </c>
    </row>
    <row r="650" spans="1:8" ht="24.95" customHeight="1">
      <c r="A650" s="46">
        <v>5</v>
      </c>
      <c r="B650" s="53" t="s">
        <v>330</v>
      </c>
      <c r="C650" s="297"/>
      <c r="D650" s="299"/>
      <c r="E650" s="300"/>
      <c r="F650" s="297"/>
      <c r="G650" s="301">
        <v>45</v>
      </c>
      <c r="H650" s="302"/>
    </row>
    <row r="651" spans="1:8" ht="24.95" customHeight="1">
      <c r="A651" s="46">
        <v>6</v>
      </c>
      <c r="B651" s="54" t="s">
        <v>199</v>
      </c>
      <c r="C651" s="302"/>
      <c r="D651" s="302"/>
      <c r="E651" s="302"/>
      <c r="F651" s="302" t="s">
        <v>326</v>
      </c>
      <c r="G651" s="301"/>
      <c r="H651" s="302"/>
    </row>
    <row r="652" spans="1:8" ht="24.95" customHeight="1">
      <c r="A652" s="46">
        <v>7</v>
      </c>
      <c r="B652" s="54" t="s">
        <v>200</v>
      </c>
      <c r="C652" s="302"/>
      <c r="D652" s="302"/>
      <c r="E652" s="302"/>
      <c r="F652" s="302" t="s">
        <v>326</v>
      </c>
      <c r="G652" s="301"/>
      <c r="H652" s="302"/>
    </row>
    <row r="653" spans="1:8" ht="24.95" customHeight="1">
      <c r="A653" s="56" t="s">
        <v>128</v>
      </c>
      <c r="B653" s="54"/>
      <c r="C653" s="302"/>
      <c r="D653" s="302"/>
      <c r="E653" s="302"/>
      <c r="F653" s="302"/>
      <c r="G653" s="301">
        <f>SUM(G646:G650)</f>
        <v>382</v>
      </c>
      <c r="H653" s="302"/>
    </row>
    <row r="654" spans="1:8" ht="24.95" customHeight="1">
      <c r="A654" s="56" t="s">
        <v>201</v>
      </c>
      <c r="B654" s="54"/>
      <c r="C654" s="302"/>
      <c r="D654" s="302"/>
      <c r="E654" s="302"/>
      <c r="F654" s="302"/>
      <c r="G654" s="301">
        <f>G653/5</f>
        <v>76.400000000000006</v>
      </c>
      <c r="H654" s="302" t="str">
        <f>IF(G654&gt;=91,"A1",IF(G654&gt;=81,"A2",IF(G654&gt;=71,"B1",IF(G654&gt;=61,"B2",IF(G654&gt;=51,"C1",IF(G654&gt;=41,"C2",IF(G654&gt;=33,"D","E")))))))</f>
        <v>B1</v>
      </c>
    </row>
    <row r="655" spans="1:8" ht="24.95" customHeight="1">
      <c r="A655" s="545" t="s">
        <v>404</v>
      </c>
      <c r="B655" s="487"/>
      <c r="C655" s="487"/>
      <c r="D655" s="487"/>
      <c r="E655" s="487"/>
      <c r="F655" s="487"/>
      <c r="G655" s="487"/>
      <c r="H655" s="487"/>
    </row>
    <row r="656" spans="1:8" ht="24.95" customHeight="1">
      <c r="A656" s="546" t="s">
        <v>266</v>
      </c>
      <c r="B656" s="547"/>
      <c r="C656" s="547"/>
      <c r="D656" s="547"/>
      <c r="E656" s="547"/>
      <c r="F656" s="547"/>
      <c r="G656" s="547"/>
      <c r="H656" s="548"/>
    </row>
    <row r="657" spans="1:8" ht="24.95" customHeight="1">
      <c r="A657" s="539" t="s">
        <v>267</v>
      </c>
      <c r="B657" s="540"/>
      <c r="C657" s="540"/>
      <c r="D657" s="540"/>
      <c r="E657" s="540"/>
      <c r="F657" s="540"/>
      <c r="G657" s="540"/>
      <c r="H657" s="541"/>
    </row>
    <row r="658" spans="1:8" ht="24.95" customHeight="1">
      <c r="A658" s="539" t="s">
        <v>268</v>
      </c>
      <c r="B658" s="540"/>
      <c r="C658" s="540"/>
      <c r="D658" s="540"/>
      <c r="E658" s="540"/>
      <c r="F658" s="543"/>
      <c r="G658" s="542" t="s">
        <v>269</v>
      </c>
      <c r="H658" s="541"/>
    </row>
    <row r="659" spans="1:8" ht="24.95" customHeight="1">
      <c r="A659" s="271" t="s">
        <v>271</v>
      </c>
      <c r="B659" s="272"/>
      <c r="C659" s="272"/>
      <c r="D659" s="272"/>
      <c r="E659" s="272"/>
      <c r="F659" s="273"/>
      <c r="G659" s="273" t="s">
        <v>272</v>
      </c>
      <c r="H659" s="274"/>
    </row>
    <row r="660" spans="1:8" ht="24.95" customHeight="1">
      <c r="A660" s="539" t="s">
        <v>273</v>
      </c>
      <c r="B660" s="540"/>
      <c r="C660" s="540"/>
      <c r="D660" s="540"/>
      <c r="E660" s="540"/>
      <c r="F660" s="543"/>
      <c r="G660" s="251"/>
      <c r="H660" s="275"/>
    </row>
    <row r="661" spans="1:8" ht="24.95" customHeight="1">
      <c r="A661" s="539" t="s">
        <v>268</v>
      </c>
      <c r="B661" s="540"/>
      <c r="C661" s="540"/>
      <c r="D661" s="540"/>
      <c r="E661" s="540"/>
      <c r="F661" s="543"/>
      <c r="G661" s="542" t="s">
        <v>269</v>
      </c>
      <c r="H661" s="541"/>
    </row>
    <row r="662" spans="1:8" ht="24.95" customHeight="1">
      <c r="A662" s="537" t="s">
        <v>274</v>
      </c>
      <c r="B662" s="538"/>
      <c r="C662" s="538"/>
      <c r="D662" s="538"/>
      <c r="E662" s="538"/>
      <c r="F662" s="544"/>
      <c r="G662" s="251" t="s">
        <v>272</v>
      </c>
      <c r="H662" s="275"/>
    </row>
    <row r="663" spans="1:8" ht="24.95" customHeight="1">
      <c r="A663" s="537" t="s">
        <v>275</v>
      </c>
      <c r="B663" s="538"/>
      <c r="C663" s="538"/>
      <c r="D663" s="538"/>
      <c r="E663" s="538"/>
      <c r="F663" s="544"/>
      <c r="G663" s="273" t="s">
        <v>272</v>
      </c>
      <c r="H663" s="274"/>
    </row>
    <row r="664" spans="1:8" ht="24.95" customHeight="1">
      <c r="A664" s="537" t="s">
        <v>276</v>
      </c>
      <c r="B664" s="538"/>
      <c r="C664" s="538"/>
      <c r="D664" s="538"/>
      <c r="E664" s="538"/>
      <c r="F664" s="538"/>
      <c r="G664" s="276" t="s">
        <v>272</v>
      </c>
      <c r="H664" s="277"/>
    </row>
    <row r="665" spans="1:8" ht="24.95" customHeight="1">
      <c r="A665" s="537" t="s">
        <v>277</v>
      </c>
      <c r="B665" s="538"/>
      <c r="C665" s="538"/>
      <c r="D665" s="538"/>
      <c r="E665" s="538"/>
      <c r="F665" s="538"/>
      <c r="G665" s="276" t="s">
        <v>272</v>
      </c>
      <c r="H665" s="277"/>
    </row>
    <row r="666" spans="1:8" ht="24.95" customHeight="1">
      <c r="A666" s="539" t="s">
        <v>278</v>
      </c>
      <c r="B666" s="540"/>
      <c r="C666" s="540"/>
      <c r="D666" s="540"/>
      <c r="E666" s="540"/>
      <c r="F666" s="540"/>
      <c r="G666" s="540"/>
      <c r="H666" s="541"/>
    </row>
    <row r="667" spans="1:8" ht="24.95" customHeight="1">
      <c r="A667" s="539" t="s">
        <v>268</v>
      </c>
      <c r="B667" s="540"/>
      <c r="C667" s="540"/>
      <c r="D667" s="540"/>
      <c r="E667" s="540"/>
      <c r="F667" s="540"/>
      <c r="G667" s="540"/>
      <c r="H667" s="541"/>
    </row>
    <row r="668" spans="1:8" ht="24.95" customHeight="1">
      <c r="A668" s="271" t="s">
        <v>279</v>
      </c>
      <c r="B668" s="542" t="s">
        <v>405</v>
      </c>
      <c r="C668" s="540"/>
      <c r="D668" s="540"/>
      <c r="E668" s="540"/>
      <c r="F668" s="540"/>
      <c r="G668" s="540"/>
      <c r="H668" s="541"/>
    </row>
    <row r="669" spans="1:8" ht="24.95" customHeight="1">
      <c r="A669" s="278" t="s">
        <v>226</v>
      </c>
      <c r="B669" s="532"/>
      <c r="C669" s="533"/>
      <c r="D669" s="533"/>
      <c r="E669" s="533"/>
      <c r="F669" s="533"/>
      <c r="G669" s="533"/>
      <c r="H669" s="534"/>
    </row>
    <row r="670" spans="1:8" ht="24.95" customHeight="1">
      <c r="A670" s="535" t="s">
        <v>282</v>
      </c>
      <c r="B670" s="536"/>
      <c r="C670" s="536"/>
      <c r="D670" s="536"/>
      <c r="E670" s="279"/>
      <c r="F670" s="250"/>
      <c r="G670" s="251" t="s">
        <v>283</v>
      </c>
      <c r="H670" s="280"/>
    </row>
    <row r="671" spans="1:8" ht="24.95" customHeight="1">
      <c r="A671" s="281" t="s">
        <v>284</v>
      </c>
      <c r="B671" s="251" t="s">
        <v>130</v>
      </c>
      <c r="C671" s="251" t="s">
        <v>284</v>
      </c>
      <c r="D671" s="251" t="s">
        <v>130</v>
      </c>
      <c r="E671" s="282"/>
      <c r="F671" s="536" t="s">
        <v>285</v>
      </c>
      <c r="G671" s="536"/>
      <c r="H671" s="283" t="s">
        <v>130</v>
      </c>
    </row>
    <row r="672" spans="1:8" ht="24.95" customHeight="1">
      <c r="A672" s="284" t="s">
        <v>286</v>
      </c>
      <c r="B672" s="252" t="s">
        <v>287</v>
      </c>
      <c r="C672" s="252" t="s">
        <v>288</v>
      </c>
      <c r="D672" s="252" t="s">
        <v>289</v>
      </c>
      <c r="E672" s="282"/>
      <c r="F672" s="522">
        <v>3</v>
      </c>
      <c r="G672" s="522"/>
      <c r="H672" s="285" t="s">
        <v>272</v>
      </c>
    </row>
    <row r="673" spans="1:8" ht="24.95" customHeight="1">
      <c r="A673" s="284" t="s">
        <v>290</v>
      </c>
      <c r="B673" s="252" t="s">
        <v>291</v>
      </c>
      <c r="C673" s="252" t="s">
        <v>292</v>
      </c>
      <c r="D673" s="252" t="s">
        <v>293</v>
      </c>
      <c r="E673" s="282"/>
      <c r="F673" s="522">
        <v>2</v>
      </c>
      <c r="G673" s="522"/>
      <c r="H673" s="285" t="s">
        <v>294</v>
      </c>
    </row>
    <row r="674" spans="1:8" ht="24.95" customHeight="1">
      <c r="A674" s="284" t="s">
        <v>295</v>
      </c>
      <c r="B674" s="252" t="s">
        <v>296</v>
      </c>
      <c r="C674" s="252" t="s">
        <v>297</v>
      </c>
      <c r="D674" s="252" t="s">
        <v>298</v>
      </c>
      <c r="E674" s="282"/>
      <c r="F674" s="522">
        <v>1</v>
      </c>
      <c r="G674" s="522"/>
      <c r="H674" s="285" t="s">
        <v>299</v>
      </c>
    </row>
    <row r="675" spans="1:8" ht="24.95" customHeight="1">
      <c r="A675" s="284" t="s">
        <v>300</v>
      </c>
      <c r="B675" s="252" t="s">
        <v>301</v>
      </c>
      <c r="C675" s="252" t="s">
        <v>302</v>
      </c>
      <c r="D675" s="252" t="s">
        <v>303</v>
      </c>
      <c r="E675" s="286"/>
      <c r="F675" s="523"/>
      <c r="G675" s="524"/>
      <c r="H675" s="287"/>
    </row>
    <row r="676" spans="1:8" ht="24.95" customHeight="1" thickBot="1">
      <c r="A676" s="525" t="s">
        <v>335</v>
      </c>
      <c r="B676" s="526"/>
      <c r="C676" s="527" t="s">
        <v>336</v>
      </c>
      <c r="D676" s="528"/>
      <c r="E676" s="528"/>
      <c r="F676" s="529"/>
      <c r="G676" s="530" t="s">
        <v>203</v>
      </c>
      <c r="H676" s="531"/>
    </row>
    <row r="677" spans="1:8" ht="24.95" customHeight="1">
      <c r="A677" s="561" t="s">
        <v>132</v>
      </c>
      <c r="B677" s="505"/>
      <c r="C677" s="505"/>
      <c r="D677" s="505"/>
      <c r="E677" s="505"/>
      <c r="F677" s="505"/>
      <c r="G677" s="505"/>
      <c r="H677" s="505"/>
    </row>
    <row r="678" spans="1:8" ht="24.95" customHeight="1">
      <c r="A678" s="561" t="s">
        <v>133</v>
      </c>
      <c r="B678" s="505"/>
      <c r="C678" s="505"/>
      <c r="D678" s="505"/>
      <c r="E678" s="505"/>
      <c r="F678" s="505"/>
      <c r="G678" s="505"/>
      <c r="H678" s="505"/>
    </row>
    <row r="679" spans="1:8" ht="24.95" customHeight="1">
      <c r="A679" s="561" t="s">
        <v>134</v>
      </c>
      <c r="B679" s="505"/>
      <c r="C679" s="505"/>
      <c r="D679" s="505"/>
      <c r="E679" s="505"/>
      <c r="F679" s="505"/>
      <c r="G679" s="505"/>
      <c r="H679" s="505"/>
    </row>
    <row r="680" spans="1:8" ht="24.95" customHeight="1">
      <c r="A680" s="561" t="s">
        <v>191</v>
      </c>
      <c r="B680" s="505"/>
      <c r="C680" s="505"/>
      <c r="D680" s="505"/>
      <c r="E680" s="505"/>
      <c r="F680" s="505"/>
      <c r="G680" s="505"/>
      <c r="H680" s="505"/>
    </row>
    <row r="681" spans="1:8" ht="24.95" customHeight="1">
      <c r="A681" s="561" t="s">
        <v>192</v>
      </c>
      <c r="B681" s="505"/>
      <c r="C681" s="505"/>
      <c r="D681" s="505"/>
      <c r="E681" s="505"/>
      <c r="F681" s="505"/>
      <c r="G681" s="505"/>
      <c r="H681" s="505"/>
    </row>
    <row r="682" spans="1:8" ht="24.95" customHeight="1">
      <c r="A682" s="42" t="s">
        <v>138</v>
      </c>
      <c r="B682" s="43"/>
      <c r="C682" s="549" t="s">
        <v>327</v>
      </c>
      <c r="D682" s="505"/>
      <c r="E682" s="505"/>
      <c r="F682" s="43"/>
      <c r="G682" s="550"/>
      <c r="H682" s="505"/>
    </row>
    <row r="683" spans="1:8" ht="24.95" customHeight="1">
      <c r="A683" s="42" t="s">
        <v>122</v>
      </c>
      <c r="B683" s="43"/>
      <c r="C683" s="549" t="s">
        <v>170</v>
      </c>
      <c r="D683" s="505"/>
      <c r="E683" s="505"/>
      <c r="F683" s="44" t="s">
        <v>193</v>
      </c>
      <c r="G683" s="550">
        <v>16</v>
      </c>
      <c r="H683" s="505"/>
    </row>
    <row r="684" spans="1:8" ht="24.95" customHeight="1">
      <c r="A684" s="43" t="s">
        <v>194</v>
      </c>
      <c r="B684" s="45"/>
      <c r="C684" s="549" t="s">
        <v>406</v>
      </c>
      <c r="D684" s="505"/>
      <c r="E684" s="505"/>
      <c r="F684" s="43"/>
      <c r="G684" s="550"/>
      <c r="H684" s="505"/>
    </row>
    <row r="685" spans="1:8" ht="24.95" customHeight="1">
      <c r="A685" s="42" t="s">
        <v>195</v>
      </c>
      <c r="B685" s="43"/>
      <c r="C685" s="549" t="s">
        <v>407</v>
      </c>
      <c r="D685" s="505"/>
      <c r="E685" s="505"/>
      <c r="F685" s="43" t="s">
        <v>196</v>
      </c>
      <c r="G685" s="550">
        <v>1549</v>
      </c>
      <c r="H685" s="505"/>
    </row>
    <row r="686" spans="1:8" ht="24.95" customHeight="1">
      <c r="A686" s="551" t="s">
        <v>197</v>
      </c>
      <c r="B686" s="487"/>
      <c r="C686" s="487"/>
      <c r="D686" s="487"/>
      <c r="E686" s="487"/>
      <c r="F686" s="487"/>
      <c r="G686" s="487"/>
      <c r="H686" s="487"/>
    </row>
    <row r="687" spans="1:8" ht="24.95" customHeight="1">
      <c r="A687" s="551" t="s">
        <v>179</v>
      </c>
      <c r="B687" s="487"/>
      <c r="C687" s="487"/>
      <c r="D687" s="487"/>
      <c r="E687" s="487"/>
      <c r="F687" s="487"/>
      <c r="G687" s="487"/>
      <c r="H687" s="487"/>
    </row>
    <row r="688" spans="1:8" ht="24.95" customHeight="1">
      <c r="A688" s="552" t="s">
        <v>142</v>
      </c>
      <c r="B688" s="555" t="s">
        <v>143</v>
      </c>
      <c r="C688" s="567" t="s">
        <v>182</v>
      </c>
      <c r="D688" s="567" t="s">
        <v>198</v>
      </c>
      <c r="E688" s="567" t="s">
        <v>184</v>
      </c>
      <c r="F688" s="567" t="s">
        <v>185</v>
      </c>
      <c r="G688" s="567" t="s">
        <v>186</v>
      </c>
      <c r="H688" s="567" t="s">
        <v>130</v>
      </c>
    </row>
    <row r="689" spans="1:8" ht="24.95" customHeight="1">
      <c r="A689" s="553"/>
      <c r="B689" s="556"/>
      <c r="C689" s="568"/>
      <c r="D689" s="568"/>
      <c r="E689" s="568"/>
      <c r="F689" s="568"/>
      <c r="G689" s="568"/>
      <c r="H689" s="568"/>
    </row>
    <row r="690" spans="1:8" ht="24.95" customHeight="1">
      <c r="A690" s="554"/>
      <c r="B690" s="557"/>
      <c r="C690" s="569"/>
      <c r="D690" s="569"/>
      <c r="E690" s="569"/>
      <c r="F690" s="569"/>
      <c r="G690" s="569"/>
      <c r="H690" s="569"/>
    </row>
    <row r="691" spans="1:8" ht="24.95" customHeight="1">
      <c r="A691" s="46">
        <v>1</v>
      </c>
      <c r="B691" s="47" t="s">
        <v>123</v>
      </c>
      <c r="C691" s="293">
        <v>9.25</v>
      </c>
      <c r="D691" s="294">
        <v>5</v>
      </c>
      <c r="E691" s="295">
        <v>5</v>
      </c>
      <c r="F691" s="295">
        <v>70.5</v>
      </c>
      <c r="G691" s="306">
        <f t="shared" ref="G691:G694" si="30">C691+D691+E691+F691</f>
        <v>89.75</v>
      </c>
      <c r="H691" s="297" t="str">
        <f t="shared" ref="H691:H694" si="31">IF(G691&gt;=91,"A1",IF(G691&gt;=81,"A2",IF(G691&gt;=71,"B1",IF(G691&gt;=61,"B2",IF(G691&gt;=51,"C1",IF(G691&gt;=41,"C2",IF(G691&gt;=33,"D","E")))))))</f>
        <v>A2</v>
      </c>
    </row>
    <row r="692" spans="1:8" ht="24.95" customHeight="1">
      <c r="A692" s="46">
        <v>2</v>
      </c>
      <c r="B692" s="47" t="s">
        <v>124</v>
      </c>
      <c r="C692" s="297">
        <v>8.25</v>
      </c>
      <c r="D692" s="295">
        <v>5</v>
      </c>
      <c r="E692" s="295">
        <v>5</v>
      </c>
      <c r="F692" s="297">
        <v>59</v>
      </c>
      <c r="G692" s="306">
        <f t="shared" si="30"/>
        <v>77.25</v>
      </c>
      <c r="H692" s="297" t="str">
        <f t="shared" si="31"/>
        <v>B1</v>
      </c>
    </row>
    <row r="693" spans="1:8" ht="24.95" customHeight="1">
      <c r="A693" s="46">
        <v>3</v>
      </c>
      <c r="B693" s="47" t="s">
        <v>125</v>
      </c>
      <c r="C693" s="295">
        <v>8.25</v>
      </c>
      <c r="D693" s="295">
        <v>5</v>
      </c>
      <c r="E693" s="295">
        <v>5</v>
      </c>
      <c r="F693" s="295">
        <v>67</v>
      </c>
      <c r="G693" s="306">
        <f t="shared" si="30"/>
        <v>85.25</v>
      </c>
      <c r="H693" s="297" t="str">
        <f t="shared" si="31"/>
        <v>A2</v>
      </c>
    </row>
    <row r="694" spans="1:8" ht="24.95" customHeight="1">
      <c r="A694" s="46">
        <v>4</v>
      </c>
      <c r="B694" s="47" t="s">
        <v>126</v>
      </c>
      <c r="C694" s="297">
        <v>7.25</v>
      </c>
      <c r="D694" s="299" t="s">
        <v>325</v>
      </c>
      <c r="E694" s="297">
        <v>5</v>
      </c>
      <c r="F694" s="297">
        <v>75</v>
      </c>
      <c r="G694" s="306">
        <f t="shared" si="30"/>
        <v>92.25</v>
      </c>
      <c r="H694" s="297" t="str">
        <f t="shared" si="31"/>
        <v>A1</v>
      </c>
    </row>
    <row r="695" spans="1:8" ht="24.95" customHeight="1">
      <c r="A695" s="46">
        <v>5</v>
      </c>
      <c r="B695" s="53" t="s">
        <v>330</v>
      </c>
      <c r="C695" s="297"/>
      <c r="D695" s="299"/>
      <c r="E695" s="300"/>
      <c r="F695" s="297"/>
      <c r="G695" s="307">
        <v>47.5</v>
      </c>
      <c r="H695" s="302"/>
    </row>
    <row r="696" spans="1:8" ht="24.95" customHeight="1">
      <c r="A696" s="46">
        <v>6</v>
      </c>
      <c r="B696" s="54" t="s">
        <v>199</v>
      </c>
      <c r="C696" s="302"/>
      <c r="D696" s="302"/>
      <c r="E696" s="302"/>
      <c r="F696" s="302" t="s">
        <v>408</v>
      </c>
      <c r="G696" s="301"/>
      <c r="H696" s="302"/>
    </row>
    <row r="697" spans="1:8" ht="24.95" customHeight="1">
      <c r="A697" s="46">
        <v>7</v>
      </c>
      <c r="B697" s="54" t="s">
        <v>200</v>
      </c>
      <c r="C697" s="302"/>
      <c r="D697" s="302"/>
      <c r="E697" s="302"/>
      <c r="F697" s="302" t="s">
        <v>359</v>
      </c>
      <c r="G697" s="301"/>
      <c r="H697" s="302"/>
    </row>
    <row r="698" spans="1:8" ht="24.95" customHeight="1">
      <c r="A698" s="56" t="s">
        <v>128</v>
      </c>
      <c r="B698" s="54"/>
      <c r="C698" s="302"/>
      <c r="D698" s="302"/>
      <c r="E698" s="302"/>
      <c r="F698" s="302"/>
      <c r="G698" s="244">
        <f>SUM(G691:G695)</f>
        <v>392</v>
      </c>
      <c r="H698" s="243"/>
    </row>
    <row r="699" spans="1:8" ht="24.95" customHeight="1">
      <c r="A699" s="56" t="s">
        <v>201</v>
      </c>
      <c r="B699" s="54"/>
      <c r="C699" s="302"/>
      <c r="D699" s="302"/>
      <c r="E699" s="302"/>
      <c r="F699" s="302"/>
      <c r="G699" s="248">
        <f>G698*100/450</f>
        <v>87.111111111111114</v>
      </c>
      <c r="H699" s="247" t="str">
        <f>IF(G699&gt;=91,"A1",IF(G699&gt;=81,"A2",IF(G699&gt;=71,"B1",IF(G699&gt;=61,"B2",IF(G699&gt;=51,"C1",IF(G699&gt;=41,"C2",IF(G699&gt;=33,"D","E")))))))</f>
        <v>A2</v>
      </c>
    </row>
    <row r="700" spans="1:8" ht="24.95" customHeight="1">
      <c r="A700" s="545" t="s">
        <v>409</v>
      </c>
      <c r="B700" s="487"/>
      <c r="C700" s="487"/>
      <c r="D700" s="487"/>
      <c r="E700" s="487"/>
      <c r="F700" s="487"/>
      <c r="G700" s="487"/>
      <c r="H700" s="487"/>
    </row>
    <row r="701" spans="1:8" ht="24.95" customHeight="1">
      <c r="A701" s="546" t="s">
        <v>266</v>
      </c>
      <c r="B701" s="547"/>
      <c r="C701" s="547"/>
      <c r="D701" s="547"/>
      <c r="E701" s="547"/>
      <c r="F701" s="547"/>
      <c r="G701" s="547"/>
      <c r="H701" s="548"/>
    </row>
    <row r="702" spans="1:8" ht="24.95" customHeight="1">
      <c r="A702" s="539" t="s">
        <v>267</v>
      </c>
      <c r="B702" s="540"/>
      <c r="C702" s="540"/>
      <c r="D702" s="540"/>
      <c r="E702" s="540"/>
      <c r="F702" s="540"/>
      <c r="G702" s="540"/>
      <c r="H702" s="541"/>
    </row>
    <row r="703" spans="1:8" ht="24.95" customHeight="1">
      <c r="A703" s="539" t="s">
        <v>268</v>
      </c>
      <c r="B703" s="540"/>
      <c r="C703" s="540"/>
      <c r="D703" s="540"/>
      <c r="E703" s="540"/>
      <c r="F703" s="543"/>
      <c r="G703" s="542" t="s">
        <v>269</v>
      </c>
      <c r="H703" s="541"/>
    </row>
    <row r="704" spans="1:8" ht="24.95" customHeight="1">
      <c r="A704" s="271" t="s">
        <v>271</v>
      </c>
      <c r="B704" s="272"/>
      <c r="C704" s="272"/>
      <c r="D704" s="272"/>
      <c r="E704" s="272"/>
      <c r="F704" s="273"/>
      <c r="G704" s="273" t="s">
        <v>272</v>
      </c>
      <c r="H704" s="274"/>
    </row>
    <row r="705" spans="1:8" ht="24.95" customHeight="1">
      <c r="A705" s="539" t="s">
        <v>273</v>
      </c>
      <c r="B705" s="540"/>
      <c r="C705" s="540"/>
      <c r="D705" s="540"/>
      <c r="E705" s="540"/>
      <c r="F705" s="543"/>
      <c r="G705" s="251"/>
      <c r="H705" s="275"/>
    </row>
    <row r="706" spans="1:8" ht="24.95" customHeight="1">
      <c r="A706" s="539" t="s">
        <v>268</v>
      </c>
      <c r="B706" s="540"/>
      <c r="C706" s="540"/>
      <c r="D706" s="540"/>
      <c r="E706" s="540"/>
      <c r="F706" s="543"/>
      <c r="G706" s="542" t="s">
        <v>269</v>
      </c>
      <c r="H706" s="541"/>
    </row>
    <row r="707" spans="1:8" ht="24.95" customHeight="1">
      <c r="A707" s="537" t="s">
        <v>274</v>
      </c>
      <c r="B707" s="538"/>
      <c r="C707" s="538"/>
      <c r="D707" s="538"/>
      <c r="E707" s="538"/>
      <c r="F707" s="544"/>
      <c r="G707" s="251" t="s">
        <v>294</v>
      </c>
      <c r="H707" s="275"/>
    </row>
    <row r="708" spans="1:8" ht="24.95" customHeight="1">
      <c r="A708" s="537" t="s">
        <v>275</v>
      </c>
      <c r="B708" s="538"/>
      <c r="C708" s="538"/>
      <c r="D708" s="538"/>
      <c r="E708" s="538"/>
      <c r="F708" s="544"/>
      <c r="G708" s="273" t="s">
        <v>272</v>
      </c>
      <c r="H708" s="274"/>
    </row>
    <row r="709" spans="1:8" ht="24.95" customHeight="1">
      <c r="A709" s="537" t="s">
        <v>276</v>
      </c>
      <c r="B709" s="538"/>
      <c r="C709" s="538"/>
      <c r="D709" s="538"/>
      <c r="E709" s="538"/>
      <c r="F709" s="538"/>
      <c r="G709" s="276" t="s">
        <v>294</v>
      </c>
      <c r="H709" s="277"/>
    </row>
    <row r="710" spans="1:8" ht="24.95" customHeight="1">
      <c r="A710" s="537" t="s">
        <v>277</v>
      </c>
      <c r="B710" s="538"/>
      <c r="C710" s="538"/>
      <c r="D710" s="538"/>
      <c r="E710" s="538"/>
      <c r="F710" s="538"/>
      <c r="G710" s="276" t="s">
        <v>272</v>
      </c>
      <c r="H710" s="277"/>
    </row>
    <row r="711" spans="1:8" ht="24.95" customHeight="1">
      <c r="A711" s="539" t="s">
        <v>278</v>
      </c>
      <c r="B711" s="540"/>
      <c r="C711" s="540"/>
      <c r="D711" s="540"/>
      <c r="E711" s="540"/>
      <c r="F711" s="540"/>
      <c r="G711" s="540"/>
      <c r="H711" s="541"/>
    </row>
    <row r="712" spans="1:8" ht="24.95" customHeight="1">
      <c r="A712" s="539" t="s">
        <v>268</v>
      </c>
      <c r="B712" s="540"/>
      <c r="C712" s="540"/>
      <c r="D712" s="540"/>
      <c r="E712" s="540"/>
      <c r="F712" s="540"/>
      <c r="G712" s="540"/>
      <c r="H712" s="541"/>
    </row>
    <row r="713" spans="1:8" ht="24.95" customHeight="1">
      <c r="A713" s="271" t="s">
        <v>279</v>
      </c>
      <c r="B713" s="542" t="s">
        <v>410</v>
      </c>
      <c r="C713" s="540"/>
      <c r="D713" s="540"/>
      <c r="E713" s="540"/>
      <c r="F713" s="540"/>
      <c r="G713" s="540"/>
      <c r="H713" s="541"/>
    </row>
    <row r="714" spans="1:8" ht="24.95" customHeight="1">
      <c r="A714" s="278" t="s">
        <v>226</v>
      </c>
      <c r="B714" s="532"/>
      <c r="C714" s="533"/>
      <c r="D714" s="533"/>
      <c r="E714" s="533"/>
      <c r="F714" s="533"/>
      <c r="G714" s="533"/>
      <c r="H714" s="534"/>
    </row>
    <row r="715" spans="1:8" ht="24.95" customHeight="1">
      <c r="A715" s="535" t="s">
        <v>282</v>
      </c>
      <c r="B715" s="536"/>
      <c r="C715" s="536"/>
      <c r="D715" s="536"/>
      <c r="E715" s="279"/>
      <c r="F715" s="250"/>
      <c r="G715" s="251" t="s">
        <v>283</v>
      </c>
      <c r="H715" s="280"/>
    </row>
    <row r="716" spans="1:8" ht="24.95" customHeight="1">
      <c r="A716" s="281" t="s">
        <v>284</v>
      </c>
      <c r="B716" s="251" t="s">
        <v>130</v>
      </c>
      <c r="C716" s="251" t="s">
        <v>284</v>
      </c>
      <c r="D716" s="251" t="s">
        <v>130</v>
      </c>
      <c r="E716" s="282"/>
      <c r="F716" s="536" t="s">
        <v>285</v>
      </c>
      <c r="G716" s="536"/>
      <c r="H716" s="283" t="s">
        <v>130</v>
      </c>
    </row>
    <row r="717" spans="1:8" ht="24.95" customHeight="1">
      <c r="A717" s="284" t="s">
        <v>286</v>
      </c>
      <c r="B717" s="252" t="s">
        <v>287</v>
      </c>
      <c r="C717" s="252" t="s">
        <v>288</v>
      </c>
      <c r="D717" s="252" t="s">
        <v>289</v>
      </c>
      <c r="E717" s="282"/>
      <c r="F717" s="522">
        <v>3</v>
      </c>
      <c r="G717" s="522"/>
      <c r="H717" s="285" t="s">
        <v>272</v>
      </c>
    </row>
    <row r="718" spans="1:8" ht="24.95" customHeight="1">
      <c r="A718" s="284" t="s">
        <v>290</v>
      </c>
      <c r="B718" s="252" t="s">
        <v>291</v>
      </c>
      <c r="C718" s="252" t="s">
        <v>292</v>
      </c>
      <c r="D718" s="252" t="s">
        <v>293</v>
      </c>
      <c r="E718" s="282"/>
      <c r="F718" s="522">
        <v>2</v>
      </c>
      <c r="G718" s="522"/>
      <c r="H718" s="285" t="s">
        <v>294</v>
      </c>
    </row>
    <row r="719" spans="1:8" ht="24.95" customHeight="1">
      <c r="A719" s="284" t="s">
        <v>295</v>
      </c>
      <c r="B719" s="252" t="s">
        <v>296</v>
      </c>
      <c r="C719" s="252" t="s">
        <v>297</v>
      </c>
      <c r="D719" s="252" t="s">
        <v>298</v>
      </c>
      <c r="E719" s="282"/>
      <c r="F719" s="522">
        <v>1</v>
      </c>
      <c r="G719" s="522"/>
      <c r="H719" s="285" t="s">
        <v>299</v>
      </c>
    </row>
    <row r="720" spans="1:8" ht="24.95" customHeight="1">
      <c r="A720" s="284" t="s">
        <v>300</v>
      </c>
      <c r="B720" s="252" t="s">
        <v>301</v>
      </c>
      <c r="C720" s="252" t="s">
        <v>302</v>
      </c>
      <c r="D720" s="252" t="s">
        <v>303</v>
      </c>
      <c r="E720" s="286"/>
      <c r="F720" s="523"/>
      <c r="G720" s="524"/>
      <c r="H720" s="287"/>
    </row>
    <row r="721" spans="1:8" ht="24.95" customHeight="1" thickBot="1">
      <c r="A721" s="525" t="s">
        <v>335</v>
      </c>
      <c r="B721" s="526"/>
      <c r="C721" s="527" t="s">
        <v>336</v>
      </c>
      <c r="D721" s="528"/>
      <c r="E721" s="528"/>
      <c r="F721" s="529"/>
      <c r="G721" s="530" t="s">
        <v>203</v>
      </c>
      <c r="H721" s="531"/>
    </row>
    <row r="722" spans="1:8" ht="24.95" customHeight="1">
      <c r="A722" s="561" t="s">
        <v>132</v>
      </c>
      <c r="B722" s="505"/>
      <c r="C722" s="505"/>
      <c r="D722" s="505"/>
      <c r="E722" s="505"/>
      <c r="F722" s="505"/>
      <c r="G722" s="505"/>
      <c r="H722" s="505"/>
    </row>
    <row r="723" spans="1:8" ht="24.95" customHeight="1">
      <c r="A723" s="561" t="s">
        <v>133</v>
      </c>
      <c r="B723" s="505"/>
      <c r="C723" s="505"/>
      <c r="D723" s="505"/>
      <c r="E723" s="505"/>
      <c r="F723" s="505"/>
      <c r="G723" s="505"/>
      <c r="H723" s="505"/>
    </row>
    <row r="724" spans="1:8" ht="24.95" customHeight="1">
      <c r="A724" s="561" t="s">
        <v>134</v>
      </c>
      <c r="B724" s="505"/>
      <c r="C724" s="505"/>
      <c r="D724" s="505"/>
      <c r="E724" s="505"/>
      <c r="F724" s="505"/>
      <c r="G724" s="505"/>
      <c r="H724" s="505"/>
    </row>
    <row r="725" spans="1:8" ht="24.95" customHeight="1">
      <c r="A725" s="561" t="s">
        <v>191</v>
      </c>
      <c r="B725" s="505"/>
      <c r="C725" s="505"/>
      <c r="D725" s="505"/>
      <c r="E725" s="505"/>
      <c r="F725" s="505"/>
      <c r="G725" s="505"/>
      <c r="H725" s="505"/>
    </row>
    <row r="726" spans="1:8" ht="24.95" customHeight="1">
      <c r="A726" s="561" t="s">
        <v>192</v>
      </c>
      <c r="B726" s="505"/>
      <c r="C726" s="505"/>
      <c r="D726" s="505"/>
      <c r="E726" s="505"/>
      <c r="F726" s="505"/>
      <c r="G726" s="505"/>
      <c r="H726" s="505"/>
    </row>
    <row r="727" spans="1:8" ht="24.95" customHeight="1">
      <c r="A727" s="42" t="s">
        <v>138</v>
      </c>
      <c r="B727" s="43"/>
      <c r="C727" s="549" t="s">
        <v>327</v>
      </c>
      <c r="D727" s="505"/>
      <c r="E727" s="505"/>
      <c r="F727" s="43"/>
      <c r="G727" s="550"/>
      <c r="H727" s="505"/>
    </row>
    <row r="728" spans="1:8" ht="24.95" customHeight="1">
      <c r="A728" s="42" t="s">
        <v>122</v>
      </c>
      <c r="B728" s="43"/>
      <c r="C728" s="549" t="s">
        <v>171</v>
      </c>
      <c r="D728" s="505"/>
      <c r="E728" s="505"/>
      <c r="F728" s="44" t="s">
        <v>193</v>
      </c>
      <c r="G728" s="550">
        <v>17</v>
      </c>
      <c r="H728" s="505"/>
    </row>
    <row r="729" spans="1:8" ht="24.95" customHeight="1">
      <c r="A729" s="43" t="s">
        <v>194</v>
      </c>
      <c r="B729" s="45"/>
      <c r="C729" s="549" t="s">
        <v>411</v>
      </c>
      <c r="D729" s="505"/>
      <c r="E729" s="505"/>
      <c r="F729" s="43"/>
      <c r="G729" s="550"/>
      <c r="H729" s="505"/>
    </row>
    <row r="730" spans="1:8" ht="24.95" customHeight="1">
      <c r="A730" s="42" t="s">
        <v>195</v>
      </c>
      <c r="B730" s="43"/>
      <c r="C730" s="549" t="s">
        <v>412</v>
      </c>
      <c r="D730" s="505"/>
      <c r="E730" s="505"/>
      <c r="F730" s="43" t="s">
        <v>196</v>
      </c>
      <c r="G730" s="550">
        <v>1318</v>
      </c>
      <c r="H730" s="505"/>
    </row>
    <row r="731" spans="1:8" ht="24.95" customHeight="1">
      <c r="A731" s="551" t="s">
        <v>197</v>
      </c>
      <c r="B731" s="487"/>
      <c r="C731" s="487"/>
      <c r="D731" s="487"/>
      <c r="E731" s="487"/>
      <c r="F731" s="487"/>
      <c r="G731" s="487"/>
      <c r="H731" s="487"/>
    </row>
    <row r="732" spans="1:8" ht="24.95" customHeight="1">
      <c r="A732" s="551" t="s">
        <v>179</v>
      </c>
      <c r="B732" s="487"/>
      <c r="C732" s="487"/>
      <c r="D732" s="487"/>
      <c r="E732" s="487"/>
      <c r="F732" s="487"/>
      <c r="G732" s="487"/>
      <c r="H732" s="487"/>
    </row>
    <row r="733" spans="1:8" ht="24.95" customHeight="1">
      <c r="A733" s="552" t="s">
        <v>142</v>
      </c>
      <c r="B733" s="555" t="s">
        <v>143</v>
      </c>
      <c r="C733" s="558" t="s">
        <v>182</v>
      </c>
      <c r="D733" s="558" t="s">
        <v>198</v>
      </c>
      <c r="E733" s="558" t="s">
        <v>184</v>
      </c>
      <c r="F733" s="558" t="s">
        <v>185</v>
      </c>
      <c r="G733" s="558" t="s">
        <v>186</v>
      </c>
      <c r="H733" s="558" t="s">
        <v>130</v>
      </c>
    </row>
    <row r="734" spans="1:8" ht="24.95" customHeight="1">
      <c r="A734" s="553"/>
      <c r="B734" s="556"/>
      <c r="C734" s="565"/>
      <c r="D734" s="565"/>
      <c r="E734" s="565"/>
      <c r="F734" s="565"/>
      <c r="G734" s="565"/>
      <c r="H734" s="565"/>
    </row>
    <row r="735" spans="1:8" ht="24.95" customHeight="1">
      <c r="A735" s="554"/>
      <c r="B735" s="557"/>
      <c r="C735" s="566"/>
      <c r="D735" s="566"/>
      <c r="E735" s="566"/>
      <c r="F735" s="566"/>
      <c r="G735" s="566"/>
      <c r="H735" s="566"/>
    </row>
    <row r="736" spans="1:8" ht="24.95" customHeight="1">
      <c r="A736" s="46">
        <v>1</v>
      </c>
      <c r="B736" s="47" t="s">
        <v>123</v>
      </c>
      <c r="C736" s="293">
        <v>10</v>
      </c>
      <c r="D736" s="294">
        <v>5</v>
      </c>
      <c r="E736" s="295">
        <v>5</v>
      </c>
      <c r="F736" s="295">
        <v>77</v>
      </c>
      <c r="G736" s="296">
        <f t="shared" ref="G736:G739" si="32">C736+D736+E736+F736</f>
        <v>97</v>
      </c>
      <c r="H736" s="297" t="str">
        <f t="shared" ref="H736:H739" si="33">IF(G736&gt;=91,"A1",IF(G736&gt;=81,"A2",IF(G736&gt;=71,"B1",IF(G736&gt;=61,"B2",IF(G736&gt;=51,"C1",IF(G736&gt;=41,"C2",IF(G736&gt;=33,"D","E")))))))</f>
        <v>A1</v>
      </c>
    </row>
    <row r="737" spans="1:8" ht="24.95" customHeight="1">
      <c r="A737" s="46">
        <v>2</v>
      </c>
      <c r="B737" s="47" t="s">
        <v>124</v>
      </c>
      <c r="C737" s="297">
        <v>10</v>
      </c>
      <c r="D737" s="295">
        <v>5</v>
      </c>
      <c r="E737" s="295">
        <v>5</v>
      </c>
      <c r="F737" s="297">
        <v>79</v>
      </c>
      <c r="G737" s="298">
        <f t="shared" si="32"/>
        <v>99</v>
      </c>
      <c r="H737" s="297" t="str">
        <f t="shared" si="33"/>
        <v>A1</v>
      </c>
    </row>
    <row r="738" spans="1:8" ht="24.95" customHeight="1">
      <c r="A738" s="46">
        <v>3</v>
      </c>
      <c r="B738" s="47" t="s">
        <v>125</v>
      </c>
      <c r="C738" s="295">
        <v>10</v>
      </c>
      <c r="D738" s="295">
        <v>5</v>
      </c>
      <c r="E738" s="295">
        <v>5</v>
      </c>
      <c r="F738" s="295">
        <v>77</v>
      </c>
      <c r="G738" s="298">
        <f t="shared" si="32"/>
        <v>97</v>
      </c>
      <c r="H738" s="297" t="str">
        <f t="shared" si="33"/>
        <v>A1</v>
      </c>
    </row>
    <row r="739" spans="1:8" ht="24.95" customHeight="1">
      <c r="A739" s="46">
        <v>4</v>
      </c>
      <c r="B739" s="47" t="s">
        <v>126</v>
      </c>
      <c r="C739" s="297">
        <v>10</v>
      </c>
      <c r="D739" s="299" t="s">
        <v>325</v>
      </c>
      <c r="E739" s="297">
        <v>5</v>
      </c>
      <c r="F739" s="297">
        <v>80</v>
      </c>
      <c r="G739" s="298">
        <f t="shared" si="32"/>
        <v>100</v>
      </c>
      <c r="H739" s="297" t="str">
        <f t="shared" si="33"/>
        <v>A1</v>
      </c>
    </row>
    <row r="740" spans="1:8" ht="24.95" customHeight="1">
      <c r="A740" s="46">
        <v>5</v>
      </c>
      <c r="B740" s="53" t="s">
        <v>330</v>
      </c>
      <c r="C740" s="297"/>
      <c r="D740" s="299"/>
      <c r="E740" s="300"/>
      <c r="G740" s="297">
        <v>47.5</v>
      </c>
      <c r="H740" s="302"/>
    </row>
    <row r="741" spans="1:8" ht="24.95" customHeight="1">
      <c r="A741" s="46">
        <v>6</v>
      </c>
      <c r="B741" s="54" t="s">
        <v>199</v>
      </c>
      <c r="C741" s="302"/>
      <c r="D741" s="302"/>
      <c r="E741" s="302"/>
      <c r="F741" s="303">
        <v>50</v>
      </c>
      <c r="G741" s="301"/>
      <c r="H741" s="302"/>
    </row>
    <row r="742" spans="1:8" ht="24.95" customHeight="1">
      <c r="A742" s="46">
        <v>7</v>
      </c>
      <c r="B742" s="54" t="s">
        <v>200</v>
      </c>
      <c r="C742" s="302"/>
      <c r="D742" s="302"/>
      <c r="E742" s="302"/>
      <c r="F742" s="302" t="s">
        <v>413</v>
      </c>
      <c r="G742" s="301"/>
      <c r="H742" s="302"/>
    </row>
    <row r="743" spans="1:8" ht="24.95" customHeight="1">
      <c r="A743" s="56" t="s">
        <v>128</v>
      </c>
      <c r="B743" s="54"/>
      <c r="C743" s="302"/>
      <c r="D743" s="302"/>
      <c r="E743" s="302"/>
      <c r="F743" s="302"/>
      <c r="G743" s="244">
        <f>SUM(G736:G740)</f>
        <v>440.5</v>
      </c>
      <c r="H743" s="243"/>
    </row>
    <row r="744" spans="1:8" ht="24.95" customHeight="1">
      <c r="A744" s="56" t="s">
        <v>201</v>
      </c>
      <c r="B744" s="54"/>
      <c r="C744" s="302"/>
      <c r="D744" s="302"/>
      <c r="E744" s="302"/>
      <c r="F744" s="302"/>
      <c r="G744" s="248">
        <f>G743*100/450</f>
        <v>97.888888888888886</v>
      </c>
      <c r="H744" s="247" t="str">
        <f>IF(G744&gt;=91,"A1",IF(G744&gt;=81,"A2",IF(G744&gt;=71,"B1",IF(G744&gt;=61,"B2",IF(G744&gt;=51,"C1",IF(G744&gt;=41,"C2",IF(G744&gt;=33,"D","E")))))))</f>
        <v>A1</v>
      </c>
    </row>
    <row r="745" spans="1:8" ht="24.95" customHeight="1">
      <c r="A745" s="545" t="s">
        <v>391</v>
      </c>
      <c r="B745" s="487"/>
      <c r="C745" s="487"/>
      <c r="D745" s="487"/>
      <c r="E745" s="487"/>
      <c r="F745" s="487"/>
      <c r="G745" s="487"/>
      <c r="H745" s="487"/>
    </row>
    <row r="746" spans="1:8" ht="24.95" customHeight="1">
      <c r="A746" s="546" t="s">
        <v>266</v>
      </c>
      <c r="B746" s="547"/>
      <c r="C746" s="547"/>
      <c r="D746" s="547"/>
      <c r="E746" s="547"/>
      <c r="F746" s="547"/>
      <c r="G746" s="547"/>
      <c r="H746" s="548"/>
    </row>
    <row r="747" spans="1:8" ht="24.95" customHeight="1">
      <c r="A747" s="539" t="s">
        <v>267</v>
      </c>
      <c r="B747" s="540"/>
      <c r="C747" s="540"/>
      <c r="D747" s="540"/>
      <c r="E747" s="540"/>
      <c r="F747" s="540"/>
      <c r="G747" s="540"/>
      <c r="H747" s="541"/>
    </row>
    <row r="748" spans="1:8" ht="24.95" customHeight="1">
      <c r="A748" s="539" t="s">
        <v>268</v>
      </c>
      <c r="B748" s="540"/>
      <c r="C748" s="540"/>
      <c r="D748" s="540"/>
      <c r="E748" s="540"/>
      <c r="F748" s="543"/>
      <c r="G748" s="542" t="s">
        <v>269</v>
      </c>
      <c r="H748" s="541"/>
    </row>
    <row r="749" spans="1:8" ht="24.95" customHeight="1">
      <c r="A749" s="271" t="s">
        <v>271</v>
      </c>
      <c r="B749" s="272"/>
      <c r="C749" s="272"/>
      <c r="D749" s="272"/>
      <c r="E749" s="272"/>
      <c r="F749" s="273"/>
      <c r="G749" s="273" t="s">
        <v>272</v>
      </c>
      <c r="H749" s="274"/>
    </row>
    <row r="750" spans="1:8" ht="24.95" customHeight="1">
      <c r="A750" s="539" t="s">
        <v>273</v>
      </c>
      <c r="B750" s="540"/>
      <c r="C750" s="540"/>
      <c r="D750" s="540"/>
      <c r="E750" s="540"/>
      <c r="F750" s="543"/>
      <c r="G750" s="251"/>
      <c r="H750" s="275"/>
    </row>
    <row r="751" spans="1:8" ht="24.95" customHeight="1">
      <c r="A751" s="539" t="s">
        <v>268</v>
      </c>
      <c r="B751" s="540"/>
      <c r="C751" s="540"/>
      <c r="D751" s="540"/>
      <c r="E751" s="540"/>
      <c r="F751" s="543"/>
      <c r="G751" s="542" t="s">
        <v>269</v>
      </c>
      <c r="H751" s="541"/>
    </row>
    <row r="752" spans="1:8" ht="24.95" customHeight="1">
      <c r="A752" s="537" t="s">
        <v>274</v>
      </c>
      <c r="B752" s="538"/>
      <c r="C752" s="538"/>
      <c r="D752" s="538"/>
      <c r="E752" s="538"/>
      <c r="F752" s="544"/>
      <c r="G752" s="251" t="s">
        <v>294</v>
      </c>
      <c r="H752" s="275"/>
    </row>
    <row r="753" spans="1:8" ht="24.95" customHeight="1">
      <c r="A753" s="537" t="s">
        <v>275</v>
      </c>
      <c r="B753" s="538"/>
      <c r="C753" s="538"/>
      <c r="D753" s="538"/>
      <c r="E753" s="538"/>
      <c r="F753" s="544"/>
      <c r="G753" s="273" t="s">
        <v>272</v>
      </c>
      <c r="H753" s="274"/>
    </row>
    <row r="754" spans="1:8" ht="24.95" customHeight="1">
      <c r="A754" s="537" t="s">
        <v>276</v>
      </c>
      <c r="B754" s="538"/>
      <c r="C754" s="538"/>
      <c r="D754" s="538"/>
      <c r="E754" s="538"/>
      <c r="F754" s="538"/>
      <c r="G754" s="276" t="s">
        <v>272</v>
      </c>
      <c r="H754" s="277"/>
    </row>
    <row r="755" spans="1:8" ht="24.95" customHeight="1">
      <c r="A755" s="537" t="s">
        <v>277</v>
      </c>
      <c r="B755" s="538"/>
      <c r="C755" s="538"/>
      <c r="D755" s="538"/>
      <c r="E755" s="538"/>
      <c r="F755" s="538"/>
      <c r="G755" s="276" t="s">
        <v>272</v>
      </c>
      <c r="H755" s="277"/>
    </row>
    <row r="756" spans="1:8" ht="24.95" customHeight="1">
      <c r="A756" s="539" t="s">
        <v>278</v>
      </c>
      <c r="B756" s="540"/>
      <c r="C756" s="540"/>
      <c r="D756" s="540"/>
      <c r="E756" s="540"/>
      <c r="F756" s="540"/>
      <c r="G756" s="540"/>
      <c r="H756" s="541"/>
    </row>
    <row r="757" spans="1:8" ht="24.95" customHeight="1">
      <c r="A757" s="539" t="s">
        <v>268</v>
      </c>
      <c r="B757" s="540"/>
      <c r="C757" s="540"/>
      <c r="D757" s="540"/>
      <c r="E757" s="540"/>
      <c r="F757" s="540"/>
      <c r="G757" s="540"/>
      <c r="H757" s="541"/>
    </row>
    <row r="758" spans="1:8" ht="24.95" customHeight="1">
      <c r="A758" s="271" t="s">
        <v>279</v>
      </c>
      <c r="B758" s="542" t="s">
        <v>414</v>
      </c>
      <c r="C758" s="540"/>
      <c r="D758" s="540"/>
      <c r="E758" s="540"/>
      <c r="F758" s="540"/>
      <c r="G758" s="540"/>
      <c r="H758" s="541"/>
    </row>
    <row r="759" spans="1:8" ht="24.95" customHeight="1">
      <c r="A759" s="278" t="s">
        <v>226</v>
      </c>
      <c r="B759" s="532"/>
      <c r="C759" s="533"/>
      <c r="D759" s="533"/>
      <c r="E759" s="533"/>
      <c r="F759" s="533"/>
      <c r="G759" s="533"/>
      <c r="H759" s="534"/>
    </row>
    <row r="760" spans="1:8" ht="24.95" customHeight="1">
      <c r="A760" s="535" t="s">
        <v>282</v>
      </c>
      <c r="B760" s="536"/>
      <c r="C760" s="536"/>
      <c r="D760" s="536"/>
      <c r="E760" s="279"/>
      <c r="F760" s="250"/>
      <c r="G760" s="251" t="s">
        <v>283</v>
      </c>
      <c r="H760" s="280"/>
    </row>
    <row r="761" spans="1:8" ht="24.95" customHeight="1">
      <c r="A761" s="281" t="s">
        <v>284</v>
      </c>
      <c r="B761" s="251" t="s">
        <v>130</v>
      </c>
      <c r="C761" s="251" t="s">
        <v>284</v>
      </c>
      <c r="D761" s="251" t="s">
        <v>130</v>
      </c>
      <c r="E761" s="282"/>
      <c r="F761" s="536" t="s">
        <v>285</v>
      </c>
      <c r="G761" s="536"/>
      <c r="H761" s="283" t="s">
        <v>130</v>
      </c>
    </row>
    <row r="762" spans="1:8" ht="24.95" customHeight="1">
      <c r="A762" s="284" t="s">
        <v>286</v>
      </c>
      <c r="B762" s="252" t="s">
        <v>287</v>
      </c>
      <c r="C762" s="252" t="s">
        <v>288</v>
      </c>
      <c r="D762" s="252" t="s">
        <v>289</v>
      </c>
      <c r="E762" s="282"/>
      <c r="F762" s="522">
        <v>3</v>
      </c>
      <c r="G762" s="522"/>
      <c r="H762" s="285" t="s">
        <v>272</v>
      </c>
    </row>
    <row r="763" spans="1:8" ht="24.95" customHeight="1">
      <c r="A763" s="284" t="s">
        <v>290</v>
      </c>
      <c r="B763" s="252" t="s">
        <v>291</v>
      </c>
      <c r="C763" s="252" t="s">
        <v>292</v>
      </c>
      <c r="D763" s="252" t="s">
        <v>293</v>
      </c>
      <c r="E763" s="282"/>
      <c r="F763" s="522">
        <v>2</v>
      </c>
      <c r="G763" s="522"/>
      <c r="H763" s="285" t="s">
        <v>294</v>
      </c>
    </row>
    <row r="764" spans="1:8" ht="24.95" customHeight="1">
      <c r="A764" s="284" t="s">
        <v>295</v>
      </c>
      <c r="B764" s="252" t="s">
        <v>296</v>
      </c>
      <c r="C764" s="252" t="s">
        <v>297</v>
      </c>
      <c r="D764" s="252" t="s">
        <v>298</v>
      </c>
      <c r="E764" s="282"/>
      <c r="F764" s="522">
        <v>1</v>
      </c>
      <c r="G764" s="522"/>
      <c r="H764" s="285" t="s">
        <v>299</v>
      </c>
    </row>
    <row r="765" spans="1:8" ht="24.95" customHeight="1">
      <c r="A765" s="284" t="s">
        <v>300</v>
      </c>
      <c r="B765" s="252" t="s">
        <v>301</v>
      </c>
      <c r="C765" s="252" t="s">
        <v>302</v>
      </c>
      <c r="D765" s="252" t="s">
        <v>303</v>
      </c>
      <c r="E765" s="286"/>
      <c r="F765" s="523"/>
      <c r="G765" s="524"/>
      <c r="H765" s="287"/>
    </row>
    <row r="766" spans="1:8" ht="24.95" customHeight="1" thickBot="1">
      <c r="A766" s="525" t="s">
        <v>335</v>
      </c>
      <c r="B766" s="526"/>
      <c r="C766" s="527" t="s">
        <v>336</v>
      </c>
      <c r="D766" s="528"/>
      <c r="E766" s="528"/>
      <c r="F766" s="529"/>
      <c r="G766" s="530" t="s">
        <v>203</v>
      </c>
      <c r="H766" s="531"/>
    </row>
    <row r="767" spans="1:8" ht="24.95" customHeight="1">
      <c r="A767" s="561" t="s">
        <v>132</v>
      </c>
      <c r="B767" s="505"/>
      <c r="C767" s="505"/>
      <c r="D767" s="505"/>
      <c r="E767" s="505"/>
      <c r="F767" s="505"/>
      <c r="G767" s="505"/>
      <c r="H767" s="505"/>
    </row>
    <row r="768" spans="1:8" ht="24.95" customHeight="1">
      <c r="A768" s="561" t="s">
        <v>133</v>
      </c>
      <c r="B768" s="505"/>
      <c r="C768" s="505"/>
      <c r="D768" s="505"/>
      <c r="E768" s="505"/>
      <c r="F768" s="505"/>
      <c r="G768" s="505"/>
      <c r="H768" s="505"/>
    </row>
    <row r="769" spans="1:8" ht="24.95" customHeight="1">
      <c r="A769" s="561" t="s">
        <v>134</v>
      </c>
      <c r="B769" s="505"/>
      <c r="C769" s="505"/>
      <c r="D769" s="505"/>
      <c r="E769" s="505"/>
      <c r="F769" s="505"/>
      <c r="G769" s="505"/>
      <c r="H769" s="505"/>
    </row>
    <row r="770" spans="1:8" ht="24.95" customHeight="1">
      <c r="A770" s="561" t="s">
        <v>191</v>
      </c>
      <c r="B770" s="505"/>
      <c r="C770" s="505"/>
      <c r="D770" s="505"/>
      <c r="E770" s="505"/>
      <c r="F770" s="505"/>
      <c r="G770" s="505"/>
      <c r="H770" s="505"/>
    </row>
    <row r="771" spans="1:8" ht="24.95" customHeight="1">
      <c r="A771" s="561" t="s">
        <v>192</v>
      </c>
      <c r="B771" s="505"/>
      <c r="C771" s="505"/>
      <c r="D771" s="505"/>
      <c r="E771" s="505"/>
      <c r="F771" s="505"/>
      <c r="G771" s="505"/>
      <c r="H771" s="505"/>
    </row>
    <row r="772" spans="1:8" ht="24.95" customHeight="1">
      <c r="A772" s="42" t="s">
        <v>138</v>
      </c>
      <c r="B772" s="43"/>
      <c r="C772" s="549" t="s">
        <v>327</v>
      </c>
      <c r="D772" s="505"/>
      <c r="E772" s="505"/>
      <c r="F772" s="43"/>
      <c r="G772" s="550"/>
      <c r="H772" s="505"/>
    </row>
    <row r="773" spans="1:8" ht="24.95" customHeight="1">
      <c r="A773" s="42" t="s">
        <v>122</v>
      </c>
      <c r="B773" s="43"/>
      <c r="C773" s="549" t="s">
        <v>172</v>
      </c>
      <c r="D773" s="505"/>
      <c r="E773" s="505"/>
      <c r="F773" s="44" t="s">
        <v>193</v>
      </c>
      <c r="G773" s="550">
        <v>18</v>
      </c>
      <c r="H773" s="505"/>
    </row>
    <row r="774" spans="1:8" ht="24.95" customHeight="1">
      <c r="A774" s="43" t="s">
        <v>194</v>
      </c>
      <c r="B774" s="45"/>
      <c r="C774" s="549" t="s">
        <v>415</v>
      </c>
      <c r="D774" s="549"/>
      <c r="E774" s="549"/>
      <c r="F774" s="43" t="s">
        <v>196</v>
      </c>
      <c r="G774" s="550">
        <v>1337</v>
      </c>
      <c r="H774" s="505"/>
    </row>
    <row r="775" spans="1:8" ht="24.95" customHeight="1" thickBot="1">
      <c r="A775" s="42" t="s">
        <v>195</v>
      </c>
      <c r="B775" s="43"/>
      <c r="C775" s="527" t="s">
        <v>416</v>
      </c>
      <c r="D775" s="528"/>
      <c r="E775" s="528"/>
      <c r="F775" s="529"/>
      <c r="G775" s="550"/>
      <c r="H775" s="505"/>
    </row>
    <row r="776" spans="1:8" ht="24.95" customHeight="1">
      <c r="A776" s="551" t="s">
        <v>197</v>
      </c>
      <c r="B776" s="487"/>
      <c r="C776" s="487"/>
      <c r="D776" s="487"/>
      <c r="E776" s="487"/>
      <c r="F776" s="487"/>
      <c r="G776" s="487"/>
      <c r="H776" s="487"/>
    </row>
    <row r="777" spans="1:8" ht="24.95" customHeight="1">
      <c r="A777" s="551" t="s">
        <v>179</v>
      </c>
      <c r="B777" s="487"/>
      <c r="C777" s="487"/>
      <c r="D777" s="487"/>
      <c r="E777" s="487"/>
      <c r="F777" s="487"/>
      <c r="G777" s="487"/>
      <c r="H777" s="487"/>
    </row>
    <row r="778" spans="1:8" ht="24.95" customHeight="1">
      <c r="A778" s="552" t="s">
        <v>142</v>
      </c>
      <c r="B778" s="555" t="s">
        <v>143</v>
      </c>
      <c r="C778" s="558" t="s">
        <v>182</v>
      </c>
      <c r="D778" s="558" t="s">
        <v>198</v>
      </c>
      <c r="E778" s="558" t="s">
        <v>184</v>
      </c>
      <c r="F778" s="558" t="s">
        <v>185</v>
      </c>
      <c r="G778" s="558" t="s">
        <v>186</v>
      </c>
      <c r="H778" s="558" t="s">
        <v>130</v>
      </c>
    </row>
    <row r="779" spans="1:8" ht="24.95" customHeight="1">
      <c r="A779" s="553"/>
      <c r="B779" s="556"/>
      <c r="C779" s="563"/>
      <c r="D779" s="563"/>
      <c r="E779" s="563"/>
      <c r="F779" s="563"/>
      <c r="G779" s="563"/>
      <c r="H779" s="563"/>
    </row>
    <row r="780" spans="1:8" ht="24.95" customHeight="1">
      <c r="A780" s="554"/>
      <c r="B780" s="557"/>
      <c r="C780" s="564"/>
      <c r="D780" s="564"/>
      <c r="E780" s="564"/>
      <c r="F780" s="564"/>
      <c r="G780" s="564"/>
      <c r="H780" s="564"/>
    </row>
    <row r="781" spans="1:8" ht="24.95" customHeight="1">
      <c r="A781" s="46">
        <v>1</v>
      </c>
      <c r="B781" s="47" t="s">
        <v>123</v>
      </c>
      <c r="C781" s="293">
        <v>9.25</v>
      </c>
      <c r="D781" s="294">
        <v>5</v>
      </c>
      <c r="E781" s="295">
        <v>4</v>
      </c>
      <c r="F781" s="295">
        <v>59.5</v>
      </c>
      <c r="G781" s="296">
        <f t="shared" ref="G781:G784" si="34">C781+D781+E781+F781</f>
        <v>77.75</v>
      </c>
      <c r="H781" s="297" t="str">
        <f t="shared" ref="H781:H784" si="35">IF(G781&gt;=91,"A1",IF(G781&gt;=81,"A2",IF(G781&gt;=71,"B1",IF(G781&gt;=61,"B2",IF(G781&gt;=51,"C1",IF(G781&gt;=41,"C2",IF(G781&gt;=33,"D","E")))))))</f>
        <v>B1</v>
      </c>
    </row>
    <row r="782" spans="1:8" ht="24.95" customHeight="1">
      <c r="A782" s="46">
        <v>2</v>
      </c>
      <c r="B782" s="47" t="s">
        <v>124</v>
      </c>
      <c r="C782" s="297">
        <v>8</v>
      </c>
      <c r="D782" s="295">
        <v>5</v>
      </c>
      <c r="E782" s="295">
        <v>5</v>
      </c>
      <c r="F782" s="297">
        <v>49</v>
      </c>
      <c r="G782" s="298">
        <f t="shared" si="34"/>
        <v>67</v>
      </c>
      <c r="H782" s="297" t="str">
        <f t="shared" si="35"/>
        <v>B2</v>
      </c>
    </row>
    <row r="783" spans="1:8" ht="24.95" customHeight="1">
      <c r="A783" s="46">
        <v>3</v>
      </c>
      <c r="B783" s="47" t="s">
        <v>125</v>
      </c>
      <c r="C783" s="295">
        <v>8.5</v>
      </c>
      <c r="D783" s="295">
        <v>5</v>
      </c>
      <c r="E783" s="295">
        <v>5</v>
      </c>
      <c r="F783" s="295">
        <v>59</v>
      </c>
      <c r="G783" s="298">
        <f t="shared" si="34"/>
        <v>77.5</v>
      </c>
      <c r="H783" s="297" t="str">
        <f t="shared" si="35"/>
        <v>B1</v>
      </c>
    </row>
    <row r="784" spans="1:8" ht="24.95" customHeight="1">
      <c r="A784" s="46">
        <v>4</v>
      </c>
      <c r="B784" s="47" t="s">
        <v>126</v>
      </c>
      <c r="C784" s="297">
        <v>5</v>
      </c>
      <c r="D784" s="299" t="s">
        <v>322</v>
      </c>
      <c r="E784" s="297">
        <v>4</v>
      </c>
      <c r="F784" s="297">
        <v>73.5</v>
      </c>
      <c r="G784" s="298">
        <f t="shared" si="34"/>
        <v>86.5</v>
      </c>
      <c r="H784" s="297" t="str">
        <f t="shared" si="35"/>
        <v>A2</v>
      </c>
    </row>
    <row r="785" spans="1:8" ht="24.95" customHeight="1">
      <c r="A785" s="46">
        <v>5</v>
      </c>
      <c r="B785" s="53" t="s">
        <v>330</v>
      </c>
      <c r="C785" s="297"/>
      <c r="D785" s="299"/>
      <c r="E785" s="300"/>
      <c r="F785" s="297"/>
      <c r="G785" s="301">
        <v>41</v>
      </c>
      <c r="H785" s="302"/>
    </row>
    <row r="786" spans="1:8" ht="24.95" customHeight="1">
      <c r="A786" s="46">
        <v>6</v>
      </c>
      <c r="B786" s="54" t="s">
        <v>199</v>
      </c>
      <c r="C786" s="302"/>
      <c r="D786" s="302"/>
      <c r="E786" s="302"/>
      <c r="F786" s="302" t="s">
        <v>408</v>
      </c>
      <c r="G786" s="301"/>
      <c r="H786" s="302"/>
    </row>
    <row r="787" spans="1:8" ht="24.95" customHeight="1">
      <c r="A787" s="46">
        <v>7</v>
      </c>
      <c r="B787" s="54" t="s">
        <v>200</v>
      </c>
      <c r="C787" s="302"/>
      <c r="D787" s="302"/>
      <c r="E787" s="302"/>
      <c r="F787" s="302" t="s">
        <v>417</v>
      </c>
      <c r="G787" s="301"/>
      <c r="H787" s="302"/>
    </row>
    <row r="788" spans="1:8" ht="24.95" customHeight="1">
      <c r="A788" s="56" t="s">
        <v>128</v>
      </c>
      <c r="B788" s="54"/>
      <c r="C788" s="302"/>
      <c r="D788" s="302"/>
      <c r="E788" s="302"/>
      <c r="F788" s="302"/>
      <c r="G788" s="244">
        <f>SUM(G781:G785)</f>
        <v>349.75</v>
      </c>
      <c r="H788" s="243"/>
    </row>
    <row r="789" spans="1:8" ht="24.95" customHeight="1">
      <c r="A789" s="56" t="s">
        <v>201</v>
      </c>
      <c r="B789" s="54"/>
      <c r="C789" s="302"/>
      <c r="D789" s="302"/>
      <c r="E789" s="302"/>
      <c r="F789" s="302"/>
      <c r="G789" s="248">
        <f>G788*100/450</f>
        <v>77.722222222222229</v>
      </c>
      <c r="H789" s="247" t="str">
        <f>IF(G789&gt;=91,"A1",IF(G789&gt;=81,"A2",IF(G789&gt;=71,"B1",IF(G789&gt;=61,"B2",IF(G789&gt;=51,"C1",IF(G789&gt;=41,"C2",IF(G789&gt;=33,"D","E")))))))</f>
        <v>B1</v>
      </c>
    </row>
    <row r="790" spans="1:8" ht="24.95" customHeight="1">
      <c r="A790" s="545" t="s">
        <v>418</v>
      </c>
      <c r="B790" s="487"/>
      <c r="C790" s="487"/>
      <c r="D790" s="487"/>
      <c r="E790" s="487"/>
      <c r="F790" s="487"/>
      <c r="G790" s="487"/>
      <c r="H790" s="487"/>
    </row>
    <row r="791" spans="1:8" ht="24.95" customHeight="1">
      <c r="A791" s="546" t="s">
        <v>266</v>
      </c>
      <c r="B791" s="547"/>
      <c r="C791" s="547"/>
      <c r="D791" s="547"/>
      <c r="E791" s="547"/>
      <c r="F791" s="547"/>
      <c r="G791" s="547"/>
      <c r="H791" s="548"/>
    </row>
    <row r="792" spans="1:8" ht="24.95" customHeight="1">
      <c r="A792" s="539" t="s">
        <v>267</v>
      </c>
      <c r="B792" s="540"/>
      <c r="C792" s="540"/>
      <c r="D792" s="540"/>
      <c r="E792" s="540"/>
      <c r="F792" s="540"/>
      <c r="G792" s="540"/>
      <c r="H792" s="541"/>
    </row>
    <row r="793" spans="1:8" ht="24.95" customHeight="1">
      <c r="A793" s="539" t="s">
        <v>268</v>
      </c>
      <c r="B793" s="540"/>
      <c r="C793" s="540"/>
      <c r="D793" s="540"/>
      <c r="E793" s="540"/>
      <c r="F793" s="543"/>
      <c r="G793" s="542" t="s">
        <v>269</v>
      </c>
      <c r="H793" s="541"/>
    </row>
    <row r="794" spans="1:8" ht="24.95" customHeight="1">
      <c r="A794" s="271" t="s">
        <v>271</v>
      </c>
      <c r="B794" s="272"/>
      <c r="C794" s="272"/>
      <c r="D794" s="272"/>
      <c r="E794" s="272"/>
      <c r="F794" s="273"/>
      <c r="G794" s="273" t="s">
        <v>294</v>
      </c>
      <c r="H794" s="274"/>
    </row>
    <row r="795" spans="1:8" ht="24.95" customHeight="1">
      <c r="A795" s="539" t="s">
        <v>273</v>
      </c>
      <c r="B795" s="540"/>
      <c r="C795" s="540"/>
      <c r="D795" s="540"/>
      <c r="E795" s="540"/>
      <c r="F795" s="543"/>
      <c r="G795" s="251"/>
      <c r="H795" s="275"/>
    </row>
    <row r="796" spans="1:8" ht="24.95" customHeight="1">
      <c r="A796" s="539" t="s">
        <v>268</v>
      </c>
      <c r="B796" s="540"/>
      <c r="C796" s="540"/>
      <c r="D796" s="540"/>
      <c r="E796" s="540"/>
      <c r="F796" s="543"/>
      <c r="G796" s="542" t="s">
        <v>269</v>
      </c>
      <c r="H796" s="541"/>
    </row>
    <row r="797" spans="1:8" ht="24.95" customHeight="1">
      <c r="A797" s="537" t="s">
        <v>274</v>
      </c>
      <c r="B797" s="538"/>
      <c r="C797" s="538"/>
      <c r="D797" s="538"/>
      <c r="E797" s="538"/>
      <c r="F797" s="544"/>
      <c r="G797" s="251" t="s">
        <v>272</v>
      </c>
      <c r="H797" s="275"/>
    </row>
    <row r="798" spans="1:8" ht="24.95" customHeight="1">
      <c r="A798" s="537" t="s">
        <v>275</v>
      </c>
      <c r="B798" s="538"/>
      <c r="C798" s="538"/>
      <c r="D798" s="538"/>
      <c r="E798" s="538"/>
      <c r="F798" s="544"/>
      <c r="G798" s="273" t="s">
        <v>272</v>
      </c>
      <c r="H798" s="274"/>
    </row>
    <row r="799" spans="1:8" ht="24.95" customHeight="1">
      <c r="A799" s="537" t="s">
        <v>276</v>
      </c>
      <c r="B799" s="538"/>
      <c r="C799" s="538"/>
      <c r="D799" s="538"/>
      <c r="E799" s="538"/>
      <c r="F799" s="538"/>
      <c r="G799" s="276" t="s">
        <v>272</v>
      </c>
      <c r="H799" s="277"/>
    </row>
    <row r="800" spans="1:8" ht="24.95" customHeight="1">
      <c r="A800" s="537" t="s">
        <v>277</v>
      </c>
      <c r="B800" s="538"/>
      <c r="C800" s="538"/>
      <c r="D800" s="538"/>
      <c r="E800" s="538"/>
      <c r="F800" s="538"/>
      <c r="G800" s="276" t="s">
        <v>272</v>
      </c>
      <c r="H800" s="277"/>
    </row>
    <row r="801" spans="1:8" ht="24.95" customHeight="1">
      <c r="A801" s="539" t="s">
        <v>278</v>
      </c>
      <c r="B801" s="540"/>
      <c r="C801" s="540"/>
      <c r="D801" s="540"/>
      <c r="E801" s="540"/>
      <c r="F801" s="540"/>
      <c r="G801" s="540"/>
      <c r="H801" s="541"/>
    </row>
    <row r="802" spans="1:8" ht="24.95" customHeight="1">
      <c r="A802" s="539" t="s">
        <v>268</v>
      </c>
      <c r="B802" s="540"/>
      <c r="C802" s="540"/>
      <c r="D802" s="540"/>
      <c r="E802" s="540"/>
      <c r="F802" s="540"/>
      <c r="G802" s="540"/>
      <c r="H802" s="541"/>
    </row>
    <row r="803" spans="1:8" ht="24.95" customHeight="1">
      <c r="A803" s="271" t="s">
        <v>279</v>
      </c>
      <c r="B803" s="542" t="s">
        <v>385</v>
      </c>
      <c r="C803" s="540"/>
      <c r="D803" s="540"/>
      <c r="E803" s="540"/>
      <c r="F803" s="540"/>
      <c r="G803" s="540"/>
      <c r="H803" s="541"/>
    </row>
    <row r="804" spans="1:8" ht="24.95" customHeight="1">
      <c r="A804" s="278" t="s">
        <v>226</v>
      </c>
      <c r="B804" s="532"/>
      <c r="C804" s="533"/>
      <c r="D804" s="533"/>
      <c r="E804" s="533"/>
      <c r="F804" s="533"/>
      <c r="G804" s="533"/>
      <c r="H804" s="534"/>
    </row>
    <row r="805" spans="1:8" ht="24.95" customHeight="1">
      <c r="A805" s="535" t="s">
        <v>282</v>
      </c>
      <c r="B805" s="536"/>
      <c r="C805" s="536"/>
      <c r="D805" s="536"/>
      <c r="E805" s="279"/>
      <c r="F805" s="250"/>
      <c r="G805" s="251" t="s">
        <v>283</v>
      </c>
      <c r="H805" s="280"/>
    </row>
    <row r="806" spans="1:8" ht="24.95" customHeight="1">
      <c r="A806" s="281" t="s">
        <v>284</v>
      </c>
      <c r="B806" s="251" t="s">
        <v>130</v>
      </c>
      <c r="C806" s="251" t="s">
        <v>284</v>
      </c>
      <c r="D806" s="251" t="s">
        <v>130</v>
      </c>
      <c r="E806" s="282"/>
      <c r="F806" s="536" t="s">
        <v>285</v>
      </c>
      <c r="G806" s="536"/>
      <c r="H806" s="283" t="s">
        <v>130</v>
      </c>
    </row>
    <row r="807" spans="1:8" ht="24.95" customHeight="1">
      <c r="A807" s="284" t="s">
        <v>286</v>
      </c>
      <c r="B807" s="252" t="s">
        <v>287</v>
      </c>
      <c r="C807" s="252" t="s">
        <v>288</v>
      </c>
      <c r="D807" s="252" t="s">
        <v>289</v>
      </c>
      <c r="E807" s="282"/>
      <c r="F807" s="522">
        <v>3</v>
      </c>
      <c r="G807" s="522"/>
      <c r="H807" s="285" t="s">
        <v>272</v>
      </c>
    </row>
    <row r="808" spans="1:8" ht="24.95" customHeight="1">
      <c r="A808" s="284" t="s">
        <v>290</v>
      </c>
      <c r="B808" s="252" t="s">
        <v>291</v>
      </c>
      <c r="C808" s="252" t="s">
        <v>292</v>
      </c>
      <c r="D808" s="252" t="s">
        <v>293</v>
      </c>
      <c r="E808" s="282"/>
      <c r="F808" s="522">
        <v>2</v>
      </c>
      <c r="G808" s="522"/>
      <c r="H808" s="285" t="s">
        <v>294</v>
      </c>
    </row>
    <row r="809" spans="1:8" ht="24.95" customHeight="1">
      <c r="A809" s="284" t="s">
        <v>295</v>
      </c>
      <c r="B809" s="252" t="s">
        <v>296</v>
      </c>
      <c r="C809" s="252" t="s">
        <v>297</v>
      </c>
      <c r="D809" s="252" t="s">
        <v>298</v>
      </c>
      <c r="E809" s="282"/>
      <c r="F809" s="522">
        <v>1</v>
      </c>
      <c r="G809" s="522"/>
      <c r="H809" s="285" t="s">
        <v>299</v>
      </c>
    </row>
    <row r="810" spans="1:8" ht="24.95" customHeight="1">
      <c r="A810" s="284" t="s">
        <v>300</v>
      </c>
      <c r="B810" s="252" t="s">
        <v>301</v>
      </c>
      <c r="C810" s="252" t="s">
        <v>302</v>
      </c>
      <c r="D810" s="252" t="s">
        <v>303</v>
      </c>
      <c r="E810" s="286"/>
      <c r="F810" s="523"/>
      <c r="G810" s="524"/>
      <c r="H810" s="287"/>
    </row>
    <row r="811" spans="1:8" ht="24.95" customHeight="1" thickBot="1">
      <c r="A811" s="525" t="s">
        <v>335</v>
      </c>
      <c r="B811" s="526"/>
      <c r="C811" s="527" t="s">
        <v>336</v>
      </c>
      <c r="D811" s="528"/>
      <c r="E811" s="528"/>
      <c r="F811" s="529"/>
      <c r="G811" s="530" t="s">
        <v>203</v>
      </c>
      <c r="H811" s="531"/>
    </row>
    <row r="812" spans="1:8" ht="24.95" customHeight="1">
      <c r="A812" s="561" t="s">
        <v>132</v>
      </c>
      <c r="B812" s="505"/>
      <c r="C812" s="505"/>
      <c r="D812" s="505"/>
      <c r="E812" s="505"/>
      <c r="F812" s="505"/>
      <c r="G812" s="505"/>
      <c r="H812" s="505"/>
    </row>
    <row r="813" spans="1:8" ht="24.95" customHeight="1">
      <c r="A813" s="561" t="s">
        <v>133</v>
      </c>
      <c r="B813" s="505"/>
      <c r="C813" s="505"/>
      <c r="D813" s="505"/>
      <c r="E813" s="505"/>
      <c r="F813" s="505"/>
      <c r="G813" s="505"/>
      <c r="H813" s="505"/>
    </row>
    <row r="814" spans="1:8" ht="24.95" customHeight="1">
      <c r="A814" s="561" t="s">
        <v>134</v>
      </c>
      <c r="B814" s="505"/>
      <c r="C814" s="505"/>
      <c r="D814" s="505"/>
      <c r="E814" s="505"/>
      <c r="F814" s="505"/>
      <c r="G814" s="505"/>
      <c r="H814" s="505"/>
    </row>
    <row r="815" spans="1:8" ht="24.95" customHeight="1">
      <c r="A815" s="561" t="s">
        <v>191</v>
      </c>
      <c r="B815" s="505"/>
      <c r="C815" s="505"/>
      <c r="D815" s="505"/>
      <c r="E815" s="505"/>
      <c r="F815" s="505"/>
      <c r="G815" s="505"/>
      <c r="H815" s="505"/>
    </row>
    <row r="816" spans="1:8" ht="24.95" customHeight="1">
      <c r="A816" s="561" t="s">
        <v>192</v>
      </c>
      <c r="B816" s="505"/>
      <c r="C816" s="505"/>
      <c r="D816" s="505"/>
      <c r="E816" s="505"/>
      <c r="F816" s="505"/>
      <c r="G816" s="505"/>
      <c r="H816" s="505"/>
    </row>
    <row r="817" spans="1:8" ht="24.95" customHeight="1">
      <c r="A817" s="42" t="s">
        <v>138</v>
      </c>
      <c r="B817" s="43"/>
      <c r="C817" s="549" t="s">
        <v>327</v>
      </c>
      <c r="D817" s="505"/>
      <c r="E817" s="505"/>
      <c r="F817" s="43"/>
      <c r="G817" s="550"/>
      <c r="H817" s="505"/>
    </row>
    <row r="818" spans="1:8" ht="24.95" customHeight="1">
      <c r="A818" s="42" t="s">
        <v>122</v>
      </c>
      <c r="B818" s="43"/>
      <c r="C818" s="549" t="s">
        <v>419</v>
      </c>
      <c r="D818" s="505"/>
      <c r="E818" s="505"/>
      <c r="F818" s="44" t="s">
        <v>193</v>
      </c>
      <c r="G818" s="550">
        <v>19</v>
      </c>
      <c r="H818" s="505"/>
    </row>
    <row r="819" spans="1:8" ht="24.95" customHeight="1">
      <c r="A819" s="43" t="s">
        <v>194</v>
      </c>
      <c r="B819" s="45"/>
      <c r="C819" s="549" t="s">
        <v>420</v>
      </c>
      <c r="D819" s="505"/>
      <c r="E819" s="505"/>
      <c r="F819" s="43"/>
      <c r="G819" s="550"/>
      <c r="H819" s="505"/>
    </row>
    <row r="820" spans="1:8" ht="24.95" customHeight="1">
      <c r="A820" s="42" t="s">
        <v>195</v>
      </c>
      <c r="B820" s="43"/>
      <c r="C820" s="549" t="s">
        <v>421</v>
      </c>
      <c r="D820" s="505"/>
      <c r="E820" s="505"/>
      <c r="F820" s="43" t="s">
        <v>196</v>
      </c>
      <c r="G820" s="550">
        <v>1370</v>
      </c>
      <c r="H820" s="505"/>
    </row>
    <row r="821" spans="1:8" ht="24.95" customHeight="1">
      <c r="A821" s="551" t="s">
        <v>197</v>
      </c>
      <c r="B821" s="487"/>
      <c r="C821" s="487"/>
      <c r="D821" s="487"/>
      <c r="E821" s="487"/>
      <c r="F821" s="487"/>
      <c r="G821" s="487"/>
      <c r="H821" s="487"/>
    </row>
    <row r="822" spans="1:8" ht="24.95" customHeight="1">
      <c r="A822" s="551" t="s">
        <v>179</v>
      </c>
      <c r="B822" s="487"/>
      <c r="C822" s="487"/>
      <c r="D822" s="487"/>
      <c r="E822" s="487"/>
      <c r="F822" s="487"/>
      <c r="G822" s="487"/>
      <c r="H822" s="487"/>
    </row>
    <row r="823" spans="1:8" ht="24.95" customHeight="1">
      <c r="A823" s="552" t="s">
        <v>142</v>
      </c>
      <c r="B823" s="555" t="s">
        <v>143</v>
      </c>
      <c r="C823" s="558" t="s">
        <v>182</v>
      </c>
      <c r="D823" s="558" t="s">
        <v>198</v>
      </c>
      <c r="E823" s="558" t="s">
        <v>184</v>
      </c>
      <c r="F823" s="558" t="s">
        <v>185</v>
      </c>
      <c r="G823" s="558" t="s">
        <v>186</v>
      </c>
      <c r="H823" s="558" t="s">
        <v>130</v>
      </c>
    </row>
    <row r="824" spans="1:8" ht="24.95" customHeight="1">
      <c r="A824" s="553"/>
      <c r="B824" s="556"/>
      <c r="C824" s="563"/>
      <c r="D824" s="563"/>
      <c r="E824" s="563"/>
      <c r="F824" s="563"/>
      <c r="G824" s="563"/>
      <c r="H824" s="563"/>
    </row>
    <row r="825" spans="1:8" ht="24.95" customHeight="1">
      <c r="A825" s="554"/>
      <c r="B825" s="557"/>
      <c r="C825" s="564"/>
      <c r="D825" s="564"/>
      <c r="E825" s="564"/>
      <c r="F825" s="564"/>
      <c r="G825" s="564"/>
      <c r="H825" s="564"/>
    </row>
    <row r="826" spans="1:8" ht="24.95" customHeight="1">
      <c r="A826" s="46">
        <v>1</v>
      </c>
      <c r="B826" s="47" t="s">
        <v>123</v>
      </c>
      <c r="C826" s="293">
        <v>7.5</v>
      </c>
      <c r="D826" s="294">
        <v>5</v>
      </c>
      <c r="E826" s="295">
        <v>4</v>
      </c>
      <c r="F826" s="295">
        <v>34.5</v>
      </c>
      <c r="G826" s="296">
        <f t="shared" ref="G826:G829" si="36">C826+D826+E826+F826</f>
        <v>51</v>
      </c>
      <c r="H826" s="297" t="str">
        <f t="shared" ref="H826:H829" si="37">IF(G826&gt;=91,"A1",IF(G826&gt;=81,"A2",IF(G826&gt;=71,"B1",IF(G826&gt;=61,"B2",IF(G826&gt;=51,"C1",IF(G826&gt;=41,"C2",IF(G826&gt;=33,"D","E")))))))</f>
        <v>C1</v>
      </c>
    </row>
    <row r="827" spans="1:8" ht="24.95" customHeight="1">
      <c r="A827" s="46">
        <v>2</v>
      </c>
      <c r="B827" s="47" t="s">
        <v>124</v>
      </c>
      <c r="C827" s="297">
        <v>7.75</v>
      </c>
      <c r="D827" s="295">
        <v>5</v>
      </c>
      <c r="E827" s="295">
        <v>5</v>
      </c>
      <c r="F827" s="297">
        <v>45</v>
      </c>
      <c r="G827" s="298">
        <f t="shared" si="36"/>
        <v>62.75</v>
      </c>
      <c r="H827" s="297" t="str">
        <f t="shared" si="37"/>
        <v>B2</v>
      </c>
    </row>
    <row r="828" spans="1:8" ht="24.95" customHeight="1">
      <c r="A828" s="46">
        <v>3</v>
      </c>
      <c r="B828" s="47" t="s">
        <v>125</v>
      </c>
      <c r="C828" s="295">
        <v>6</v>
      </c>
      <c r="D828" s="295">
        <v>5</v>
      </c>
      <c r="E828" s="295">
        <v>5</v>
      </c>
      <c r="F828" s="295">
        <v>52.5</v>
      </c>
      <c r="G828" s="298">
        <f t="shared" si="36"/>
        <v>68.5</v>
      </c>
      <c r="H828" s="297" t="str">
        <f t="shared" si="37"/>
        <v>B2</v>
      </c>
    </row>
    <row r="829" spans="1:8" ht="24.95" customHeight="1">
      <c r="A829" s="46">
        <v>4</v>
      </c>
      <c r="B829" s="308" t="s">
        <v>126</v>
      </c>
      <c r="C829" s="297">
        <v>9.25</v>
      </c>
      <c r="D829" s="299" t="s">
        <v>322</v>
      </c>
      <c r="E829" s="297">
        <v>4</v>
      </c>
      <c r="F829" s="297">
        <v>52</v>
      </c>
      <c r="G829" s="298">
        <f t="shared" si="36"/>
        <v>69.25</v>
      </c>
      <c r="H829" s="297" t="str">
        <f t="shared" si="37"/>
        <v>B2</v>
      </c>
    </row>
    <row r="830" spans="1:8" ht="24.95" customHeight="1">
      <c r="A830" s="46">
        <v>5</v>
      </c>
      <c r="B830" s="53" t="s">
        <v>330</v>
      </c>
      <c r="C830" s="302"/>
      <c r="D830" s="302"/>
      <c r="E830" s="302"/>
      <c r="G830" s="302" t="s">
        <v>422</v>
      </c>
      <c r="H830" s="302"/>
    </row>
    <row r="831" spans="1:8" ht="24.95" customHeight="1">
      <c r="A831" s="46">
        <v>6</v>
      </c>
      <c r="B831" s="54" t="s">
        <v>199</v>
      </c>
      <c r="C831" s="302"/>
      <c r="D831" s="302"/>
      <c r="E831" s="302"/>
      <c r="F831" s="302" t="s">
        <v>423</v>
      </c>
      <c r="G831" s="301"/>
      <c r="H831" s="302"/>
    </row>
    <row r="832" spans="1:8" ht="24.95" customHeight="1">
      <c r="A832" s="46">
        <v>7</v>
      </c>
      <c r="B832" s="54" t="s">
        <v>200</v>
      </c>
      <c r="C832" s="302"/>
      <c r="D832" s="302"/>
      <c r="E832" s="302"/>
      <c r="F832" s="302" t="s">
        <v>424</v>
      </c>
      <c r="G832" s="301"/>
      <c r="H832" s="302"/>
    </row>
    <row r="833" spans="1:8" ht="24.95" customHeight="1">
      <c r="A833" s="56" t="s">
        <v>128</v>
      </c>
      <c r="B833" s="54"/>
      <c r="C833" s="302"/>
      <c r="D833" s="302"/>
      <c r="E833" s="302"/>
      <c r="F833" s="302"/>
      <c r="G833" s="244">
        <f>SUM(G826:G830)</f>
        <v>251.5</v>
      </c>
      <c r="H833" s="243"/>
    </row>
    <row r="834" spans="1:8" ht="24.95" customHeight="1">
      <c r="A834" s="56" t="s">
        <v>201</v>
      </c>
      <c r="B834" s="54"/>
      <c r="C834" s="302"/>
      <c r="D834" s="302"/>
      <c r="E834" s="302"/>
      <c r="F834" s="302"/>
      <c r="G834" s="248">
        <f>G833*100/450</f>
        <v>55.888888888888886</v>
      </c>
      <c r="H834" s="247" t="str">
        <f>IF(G834&gt;=91,"A1",IF(G834&gt;=81,"A2",IF(G834&gt;=71,"B1",IF(G834&gt;=61,"B2",IF(G834&gt;=51,"C1",IF(G834&gt;=41,"C2",IF(G834&gt;=33,"D","E")))))))</f>
        <v>C1</v>
      </c>
    </row>
    <row r="835" spans="1:8" ht="24.95" customHeight="1">
      <c r="A835" s="545" t="s">
        <v>425</v>
      </c>
      <c r="B835" s="487"/>
      <c r="C835" s="487"/>
      <c r="D835" s="487"/>
      <c r="E835" s="487"/>
      <c r="F835" s="487"/>
      <c r="G835" s="487"/>
      <c r="H835" s="487"/>
    </row>
    <row r="836" spans="1:8" ht="24.95" customHeight="1">
      <c r="A836" s="546" t="s">
        <v>266</v>
      </c>
      <c r="B836" s="547"/>
      <c r="C836" s="547"/>
      <c r="D836" s="547"/>
      <c r="E836" s="547"/>
      <c r="F836" s="547"/>
      <c r="G836" s="547"/>
      <c r="H836" s="548"/>
    </row>
    <row r="837" spans="1:8" ht="24.95" customHeight="1">
      <c r="A837" s="539" t="s">
        <v>267</v>
      </c>
      <c r="B837" s="540"/>
      <c r="C837" s="540"/>
      <c r="D837" s="540"/>
      <c r="E837" s="540"/>
      <c r="F837" s="540"/>
      <c r="G837" s="540"/>
      <c r="H837" s="541"/>
    </row>
    <row r="838" spans="1:8" ht="24.95" customHeight="1">
      <c r="A838" s="539" t="s">
        <v>268</v>
      </c>
      <c r="B838" s="540"/>
      <c r="C838" s="540"/>
      <c r="D838" s="540"/>
      <c r="E838" s="540"/>
      <c r="F838" s="543"/>
      <c r="G838" s="542" t="s">
        <v>269</v>
      </c>
      <c r="H838" s="541"/>
    </row>
    <row r="839" spans="1:8" ht="24.95" customHeight="1">
      <c r="A839" s="271" t="s">
        <v>271</v>
      </c>
      <c r="B839" s="272"/>
      <c r="C839" s="272"/>
      <c r="D839" s="272"/>
      <c r="E839" s="272"/>
      <c r="F839" s="273"/>
      <c r="G839" s="273" t="s">
        <v>294</v>
      </c>
      <c r="H839" s="274"/>
    </row>
    <row r="840" spans="1:8" ht="24.95" customHeight="1">
      <c r="A840" s="539" t="s">
        <v>273</v>
      </c>
      <c r="B840" s="540"/>
      <c r="C840" s="540"/>
      <c r="D840" s="540"/>
      <c r="E840" s="540"/>
      <c r="F840" s="543"/>
      <c r="G840" s="251"/>
      <c r="H840" s="275"/>
    </row>
    <row r="841" spans="1:8" ht="24.95" customHeight="1">
      <c r="A841" s="539" t="s">
        <v>268</v>
      </c>
      <c r="B841" s="540"/>
      <c r="C841" s="540"/>
      <c r="D841" s="540"/>
      <c r="E841" s="540"/>
      <c r="F841" s="543"/>
      <c r="G841" s="542" t="s">
        <v>269</v>
      </c>
      <c r="H841" s="541"/>
    </row>
    <row r="842" spans="1:8" ht="24.95" customHeight="1">
      <c r="A842" s="537" t="s">
        <v>274</v>
      </c>
      <c r="B842" s="538"/>
      <c r="C842" s="538"/>
      <c r="D842" s="538"/>
      <c r="E842" s="538"/>
      <c r="F842" s="544"/>
      <c r="G842" s="251" t="s">
        <v>272</v>
      </c>
      <c r="H842" s="275"/>
    </row>
    <row r="843" spans="1:8" ht="24.95" customHeight="1">
      <c r="A843" s="537" t="s">
        <v>275</v>
      </c>
      <c r="B843" s="538"/>
      <c r="C843" s="538"/>
      <c r="D843" s="538"/>
      <c r="E843" s="538"/>
      <c r="F843" s="544"/>
      <c r="G843" s="273" t="s">
        <v>272</v>
      </c>
      <c r="H843" s="274"/>
    </row>
    <row r="844" spans="1:8" ht="24.95" customHeight="1">
      <c r="A844" s="537" t="s">
        <v>276</v>
      </c>
      <c r="B844" s="538"/>
      <c r="C844" s="538"/>
      <c r="D844" s="538"/>
      <c r="E844" s="538"/>
      <c r="F844" s="538"/>
      <c r="G844" s="276" t="s">
        <v>272</v>
      </c>
      <c r="H844" s="277"/>
    </row>
    <row r="845" spans="1:8" ht="24.95" customHeight="1">
      <c r="A845" s="537" t="s">
        <v>277</v>
      </c>
      <c r="B845" s="538"/>
      <c r="C845" s="538"/>
      <c r="D845" s="538"/>
      <c r="E845" s="538"/>
      <c r="F845" s="538"/>
      <c r="G845" s="276" t="s">
        <v>272</v>
      </c>
      <c r="H845" s="277"/>
    </row>
    <row r="846" spans="1:8" ht="24.95" customHeight="1">
      <c r="A846" s="539" t="s">
        <v>278</v>
      </c>
      <c r="B846" s="540"/>
      <c r="C846" s="540"/>
      <c r="D846" s="540"/>
      <c r="E846" s="540"/>
      <c r="F846" s="540"/>
      <c r="G846" s="540"/>
      <c r="H846" s="541"/>
    </row>
    <row r="847" spans="1:8" ht="24.95" customHeight="1">
      <c r="A847" s="539" t="s">
        <v>268</v>
      </c>
      <c r="B847" s="540"/>
      <c r="C847" s="540"/>
      <c r="D847" s="540"/>
      <c r="E847" s="540"/>
      <c r="F847" s="540"/>
      <c r="G847" s="540"/>
      <c r="H847" s="541"/>
    </row>
    <row r="848" spans="1:8" ht="24.95" customHeight="1">
      <c r="A848" s="271" t="s">
        <v>279</v>
      </c>
      <c r="B848" s="542" t="s">
        <v>334</v>
      </c>
      <c r="C848" s="540"/>
      <c r="D848" s="540"/>
      <c r="E848" s="540"/>
      <c r="F848" s="540"/>
      <c r="G848" s="540"/>
      <c r="H848" s="541"/>
    </row>
    <row r="849" spans="1:8" ht="24.95" customHeight="1">
      <c r="A849" s="278" t="s">
        <v>226</v>
      </c>
      <c r="B849" s="532"/>
      <c r="C849" s="533"/>
      <c r="D849" s="533"/>
      <c r="E849" s="533"/>
      <c r="F849" s="533"/>
      <c r="G849" s="533"/>
      <c r="H849" s="534"/>
    </row>
    <row r="850" spans="1:8" ht="24.95" customHeight="1">
      <c r="A850" s="535" t="s">
        <v>282</v>
      </c>
      <c r="B850" s="536"/>
      <c r="C850" s="536"/>
      <c r="D850" s="536"/>
      <c r="E850" s="279"/>
      <c r="F850" s="250"/>
      <c r="G850" s="251" t="s">
        <v>283</v>
      </c>
      <c r="H850" s="280"/>
    </row>
    <row r="851" spans="1:8" ht="24.95" customHeight="1">
      <c r="A851" s="281" t="s">
        <v>284</v>
      </c>
      <c r="B851" s="251" t="s">
        <v>130</v>
      </c>
      <c r="C851" s="251" t="s">
        <v>284</v>
      </c>
      <c r="D851" s="251" t="s">
        <v>130</v>
      </c>
      <c r="E851" s="282"/>
      <c r="F851" s="536" t="s">
        <v>285</v>
      </c>
      <c r="G851" s="536"/>
      <c r="H851" s="283" t="s">
        <v>130</v>
      </c>
    </row>
    <row r="852" spans="1:8" ht="24.95" customHeight="1">
      <c r="A852" s="284" t="s">
        <v>286</v>
      </c>
      <c r="B852" s="252" t="s">
        <v>287</v>
      </c>
      <c r="C852" s="252" t="s">
        <v>288</v>
      </c>
      <c r="D852" s="252" t="s">
        <v>289</v>
      </c>
      <c r="E852" s="282"/>
      <c r="F852" s="522">
        <v>3</v>
      </c>
      <c r="G852" s="522"/>
      <c r="H852" s="285" t="s">
        <v>272</v>
      </c>
    </row>
    <row r="853" spans="1:8" ht="24.95" customHeight="1">
      <c r="A853" s="284" t="s">
        <v>290</v>
      </c>
      <c r="B853" s="252" t="s">
        <v>291</v>
      </c>
      <c r="C853" s="252" t="s">
        <v>292</v>
      </c>
      <c r="D853" s="252" t="s">
        <v>293</v>
      </c>
      <c r="E853" s="282"/>
      <c r="F853" s="522">
        <v>2</v>
      </c>
      <c r="G853" s="522"/>
      <c r="H853" s="285" t="s">
        <v>294</v>
      </c>
    </row>
    <row r="854" spans="1:8" ht="24.95" customHeight="1">
      <c r="A854" s="284" t="s">
        <v>295</v>
      </c>
      <c r="B854" s="252" t="s">
        <v>296</v>
      </c>
      <c r="C854" s="252" t="s">
        <v>297</v>
      </c>
      <c r="D854" s="252" t="s">
        <v>298</v>
      </c>
      <c r="E854" s="282"/>
      <c r="F854" s="522">
        <v>1</v>
      </c>
      <c r="G854" s="522"/>
      <c r="H854" s="285" t="s">
        <v>299</v>
      </c>
    </row>
    <row r="855" spans="1:8" ht="24.95" customHeight="1">
      <c r="A855" s="284" t="s">
        <v>300</v>
      </c>
      <c r="B855" s="252" t="s">
        <v>301</v>
      </c>
      <c r="C855" s="252" t="s">
        <v>302</v>
      </c>
      <c r="D855" s="252" t="s">
        <v>303</v>
      </c>
      <c r="E855" s="286"/>
      <c r="F855" s="523"/>
      <c r="G855" s="524"/>
      <c r="H855" s="287"/>
    </row>
    <row r="856" spans="1:8" ht="24.95" customHeight="1" thickBot="1">
      <c r="A856" s="525" t="s">
        <v>335</v>
      </c>
      <c r="B856" s="526"/>
      <c r="C856" s="527" t="s">
        <v>336</v>
      </c>
      <c r="D856" s="528"/>
      <c r="E856" s="528"/>
      <c r="F856" s="529"/>
      <c r="G856" s="530" t="s">
        <v>203</v>
      </c>
      <c r="H856" s="531"/>
    </row>
    <row r="857" spans="1:8" ht="24.95" customHeight="1">
      <c r="A857" s="561" t="s">
        <v>132</v>
      </c>
      <c r="B857" s="505"/>
      <c r="C857" s="505"/>
      <c r="D857" s="505"/>
      <c r="E857" s="505"/>
      <c r="F857" s="505"/>
      <c r="G857" s="505"/>
      <c r="H857" s="505"/>
    </row>
    <row r="858" spans="1:8" ht="24.95" customHeight="1">
      <c r="A858" s="561" t="s">
        <v>133</v>
      </c>
      <c r="B858" s="505"/>
      <c r="C858" s="505"/>
      <c r="D858" s="505"/>
      <c r="E858" s="505"/>
      <c r="F858" s="505"/>
      <c r="G858" s="505"/>
      <c r="H858" s="505"/>
    </row>
    <row r="859" spans="1:8" ht="24.95" customHeight="1">
      <c r="A859" s="561" t="s">
        <v>134</v>
      </c>
      <c r="B859" s="505"/>
      <c r="C859" s="505"/>
      <c r="D859" s="505"/>
      <c r="E859" s="505"/>
      <c r="F859" s="505"/>
      <c r="G859" s="505"/>
      <c r="H859" s="505"/>
    </row>
    <row r="860" spans="1:8" ht="24.95" customHeight="1">
      <c r="A860" s="561" t="s">
        <v>191</v>
      </c>
      <c r="B860" s="505"/>
      <c r="C860" s="505"/>
      <c r="D860" s="505"/>
      <c r="E860" s="505"/>
      <c r="F860" s="505"/>
      <c r="G860" s="505"/>
      <c r="H860" s="505"/>
    </row>
    <row r="861" spans="1:8" ht="24.95" customHeight="1">
      <c r="A861" s="561" t="s">
        <v>192</v>
      </c>
      <c r="B861" s="505"/>
      <c r="C861" s="505"/>
      <c r="D861" s="505"/>
      <c r="E861" s="505"/>
      <c r="F861" s="505"/>
      <c r="G861" s="505"/>
      <c r="H861" s="505"/>
    </row>
    <row r="862" spans="1:8" ht="24.95" customHeight="1">
      <c r="A862" s="42" t="s">
        <v>138</v>
      </c>
      <c r="B862" s="43"/>
      <c r="C862" s="549" t="s">
        <v>327</v>
      </c>
      <c r="D862" s="505"/>
      <c r="E862" s="505"/>
      <c r="F862" s="43"/>
      <c r="G862" s="550"/>
      <c r="H862" s="505"/>
    </row>
    <row r="863" spans="1:8" ht="24.95" customHeight="1">
      <c r="A863" s="42" t="s">
        <v>122</v>
      </c>
      <c r="B863" s="43"/>
      <c r="C863" s="549" t="s">
        <v>176</v>
      </c>
      <c r="D863" s="505"/>
      <c r="E863" s="505"/>
      <c r="F863" s="44" t="s">
        <v>193</v>
      </c>
      <c r="G863" s="550">
        <v>20</v>
      </c>
      <c r="H863" s="505"/>
    </row>
    <row r="864" spans="1:8" ht="24.95" customHeight="1">
      <c r="A864" s="43" t="s">
        <v>194</v>
      </c>
      <c r="B864" s="45"/>
      <c r="C864" s="549" t="s">
        <v>426</v>
      </c>
      <c r="D864" s="505"/>
      <c r="E864" s="505"/>
      <c r="F864" s="43"/>
      <c r="G864" s="550"/>
      <c r="H864" s="505"/>
    </row>
    <row r="865" spans="1:8" ht="24.95" customHeight="1">
      <c r="A865" s="42" t="s">
        <v>195</v>
      </c>
      <c r="B865" s="43"/>
      <c r="C865" s="562" t="s">
        <v>427</v>
      </c>
      <c r="D865" s="562"/>
      <c r="E865" s="562"/>
      <c r="F865" s="43" t="s">
        <v>196</v>
      </c>
      <c r="G865" s="550">
        <v>1319</v>
      </c>
      <c r="H865" s="505"/>
    </row>
    <row r="866" spans="1:8" ht="24.95" customHeight="1">
      <c r="A866" s="551" t="s">
        <v>197</v>
      </c>
      <c r="B866" s="487"/>
      <c r="C866" s="487"/>
      <c r="D866" s="487"/>
      <c r="E866" s="487"/>
      <c r="F866" s="487"/>
      <c r="G866" s="487"/>
      <c r="H866" s="487"/>
    </row>
    <row r="867" spans="1:8" ht="24.95" customHeight="1">
      <c r="A867" s="551" t="s">
        <v>179</v>
      </c>
      <c r="B867" s="487"/>
      <c r="C867" s="487"/>
      <c r="D867" s="487"/>
      <c r="E867" s="487"/>
      <c r="F867" s="487"/>
      <c r="G867" s="487"/>
      <c r="H867" s="487"/>
    </row>
    <row r="868" spans="1:8" ht="24.95" customHeight="1">
      <c r="A868" s="552" t="s">
        <v>142</v>
      </c>
      <c r="B868" s="555" t="s">
        <v>143</v>
      </c>
      <c r="C868" s="558" t="s">
        <v>182</v>
      </c>
      <c r="D868" s="558" t="s">
        <v>198</v>
      </c>
      <c r="E868" s="558" t="s">
        <v>184</v>
      </c>
      <c r="F868" s="558" t="s">
        <v>185</v>
      </c>
      <c r="G868" s="558" t="s">
        <v>186</v>
      </c>
      <c r="H868" s="558" t="s">
        <v>130</v>
      </c>
    </row>
    <row r="869" spans="1:8" ht="24.95" customHeight="1">
      <c r="A869" s="553"/>
      <c r="B869" s="556"/>
      <c r="C869" s="563"/>
      <c r="D869" s="563"/>
      <c r="E869" s="563"/>
      <c r="F869" s="563"/>
      <c r="G869" s="563"/>
      <c r="H869" s="563"/>
    </row>
    <row r="870" spans="1:8" ht="24.95" customHeight="1">
      <c r="A870" s="554"/>
      <c r="B870" s="557"/>
      <c r="C870" s="564"/>
      <c r="D870" s="564"/>
      <c r="E870" s="564"/>
      <c r="F870" s="564"/>
      <c r="G870" s="564"/>
      <c r="H870" s="564"/>
    </row>
    <row r="871" spans="1:8" ht="24.95" customHeight="1">
      <c r="A871" s="46">
        <v>1</v>
      </c>
      <c r="B871" s="47" t="s">
        <v>123</v>
      </c>
      <c r="C871" s="293">
        <v>9.75</v>
      </c>
      <c r="D871" s="294">
        <v>5</v>
      </c>
      <c r="E871" s="295">
        <v>5</v>
      </c>
      <c r="F871" s="295">
        <v>79</v>
      </c>
      <c r="G871" s="296">
        <f t="shared" ref="G871:G874" si="38">C871+D871+E871+F871</f>
        <v>98.75</v>
      </c>
      <c r="H871" s="297" t="str">
        <f t="shared" ref="H871:H874" si="39">IF(G871&gt;=91,"A1",IF(G871&gt;=81,"A2",IF(G871&gt;=71,"B1",IF(G871&gt;=61,"B2",IF(G871&gt;=51,"C1",IF(G871&gt;=41,"C2",IF(G871&gt;=33,"D","E")))))))</f>
        <v>A1</v>
      </c>
    </row>
    <row r="872" spans="1:8" ht="24.95" customHeight="1">
      <c r="A872" s="46">
        <v>2</v>
      </c>
      <c r="B872" s="47" t="s">
        <v>124</v>
      </c>
      <c r="C872" s="297">
        <v>10</v>
      </c>
      <c r="D872" s="295">
        <v>5</v>
      </c>
      <c r="E872" s="295">
        <v>5</v>
      </c>
      <c r="F872" s="297">
        <v>79</v>
      </c>
      <c r="G872" s="298">
        <f t="shared" si="38"/>
        <v>99</v>
      </c>
      <c r="H872" s="297" t="str">
        <f t="shared" si="39"/>
        <v>A1</v>
      </c>
    </row>
    <row r="873" spans="1:8" ht="24.95" customHeight="1">
      <c r="A873" s="46">
        <v>3</v>
      </c>
      <c r="B873" s="47" t="s">
        <v>125</v>
      </c>
      <c r="C873" s="295">
        <v>10</v>
      </c>
      <c r="D873" s="295">
        <v>5</v>
      </c>
      <c r="E873" s="295">
        <v>5</v>
      </c>
      <c r="F873" s="295">
        <v>74</v>
      </c>
      <c r="G873" s="298">
        <f t="shared" si="38"/>
        <v>94</v>
      </c>
      <c r="H873" s="297" t="str">
        <f t="shared" si="39"/>
        <v>A1</v>
      </c>
    </row>
    <row r="874" spans="1:8" ht="24.95" customHeight="1">
      <c r="A874" s="46">
        <v>4</v>
      </c>
      <c r="B874" s="47" t="s">
        <v>126</v>
      </c>
      <c r="C874" s="297">
        <v>10</v>
      </c>
      <c r="D874" s="299" t="s">
        <v>325</v>
      </c>
      <c r="E874" s="297">
        <v>5</v>
      </c>
      <c r="F874" s="297">
        <v>80</v>
      </c>
      <c r="G874" s="298">
        <f t="shared" si="38"/>
        <v>100</v>
      </c>
      <c r="H874" s="297" t="str">
        <f t="shared" si="39"/>
        <v>A1</v>
      </c>
    </row>
    <row r="875" spans="1:8" ht="24.95" customHeight="1">
      <c r="A875" s="46">
        <v>5</v>
      </c>
      <c r="B875" s="53" t="s">
        <v>330</v>
      </c>
      <c r="C875" s="297"/>
      <c r="D875" s="299"/>
      <c r="E875" s="300"/>
      <c r="G875" s="297">
        <v>49.5</v>
      </c>
      <c r="H875" s="302"/>
    </row>
    <row r="876" spans="1:8" ht="24.95" customHeight="1">
      <c r="A876" s="46">
        <v>6</v>
      </c>
      <c r="B876" s="54" t="s">
        <v>199</v>
      </c>
      <c r="C876" s="302"/>
      <c r="D876" s="302"/>
      <c r="E876" s="302"/>
      <c r="F876" s="302" t="s">
        <v>359</v>
      </c>
      <c r="G876" s="301"/>
      <c r="H876" s="302"/>
    </row>
    <row r="877" spans="1:8" ht="24.95" customHeight="1">
      <c r="A877" s="46">
        <v>7</v>
      </c>
      <c r="B877" s="54" t="s">
        <v>200</v>
      </c>
      <c r="C877" s="302"/>
      <c r="D877" s="302"/>
      <c r="E877" s="302"/>
      <c r="F877" s="302" t="s">
        <v>359</v>
      </c>
      <c r="G877" s="301"/>
      <c r="H877" s="302"/>
    </row>
    <row r="878" spans="1:8" ht="24.95" customHeight="1">
      <c r="A878" s="56" t="s">
        <v>128</v>
      </c>
      <c r="B878" s="54"/>
      <c r="C878" s="302"/>
      <c r="D878" s="302"/>
      <c r="E878" s="302"/>
      <c r="F878" s="302"/>
      <c r="G878" s="244">
        <f>SUM(G871:G875)</f>
        <v>441.25</v>
      </c>
      <c r="H878" s="243"/>
    </row>
    <row r="879" spans="1:8" ht="24.95" customHeight="1">
      <c r="A879" s="56" t="s">
        <v>201</v>
      </c>
      <c r="B879" s="54"/>
      <c r="C879" s="302"/>
      <c r="D879" s="302"/>
      <c r="E879" s="302"/>
      <c r="F879" s="302"/>
      <c r="G879" s="248">
        <f>G878*100/450</f>
        <v>98.055555555555557</v>
      </c>
      <c r="H879" s="247" t="str">
        <f>IF(G879&gt;=91,"A1",IF(G879&gt;=81,"A2",IF(G879&gt;=71,"B1",IF(G879&gt;=61,"B2",IF(G879&gt;=51,"C1",IF(G879&gt;=41,"C2",IF(G879&gt;=33,"D","E")))))))</f>
        <v>A1</v>
      </c>
    </row>
    <row r="880" spans="1:8" ht="24.95" customHeight="1">
      <c r="A880" s="545" t="s">
        <v>391</v>
      </c>
      <c r="B880" s="487"/>
      <c r="C880" s="487"/>
      <c r="D880" s="487"/>
      <c r="E880" s="487"/>
      <c r="F880" s="487"/>
      <c r="G880" s="487"/>
      <c r="H880" s="487"/>
    </row>
    <row r="881" spans="1:8" ht="24.95" customHeight="1">
      <c r="A881" s="546" t="s">
        <v>266</v>
      </c>
      <c r="B881" s="547"/>
      <c r="C881" s="547"/>
      <c r="D881" s="547"/>
      <c r="E881" s="547"/>
      <c r="F881" s="547"/>
      <c r="G881" s="547"/>
      <c r="H881" s="548"/>
    </row>
    <row r="882" spans="1:8" ht="24.95" customHeight="1">
      <c r="A882" s="539" t="s">
        <v>267</v>
      </c>
      <c r="B882" s="540"/>
      <c r="C882" s="540"/>
      <c r="D882" s="540"/>
      <c r="E882" s="540"/>
      <c r="F882" s="540"/>
      <c r="G882" s="540"/>
      <c r="H882" s="541"/>
    </row>
    <row r="883" spans="1:8" ht="24.95" customHeight="1">
      <c r="A883" s="539" t="s">
        <v>268</v>
      </c>
      <c r="B883" s="540"/>
      <c r="C883" s="540"/>
      <c r="D883" s="540"/>
      <c r="E883" s="540"/>
      <c r="F883" s="543"/>
      <c r="G883" s="542" t="s">
        <v>269</v>
      </c>
      <c r="H883" s="541"/>
    </row>
    <row r="884" spans="1:8" ht="24.95" customHeight="1">
      <c r="A884" s="271" t="s">
        <v>271</v>
      </c>
      <c r="B884" s="272"/>
      <c r="C884" s="272"/>
      <c r="D884" s="272"/>
      <c r="E884" s="272"/>
      <c r="F884" s="273"/>
      <c r="G884" s="273" t="s">
        <v>272</v>
      </c>
      <c r="H884" s="274"/>
    </row>
    <row r="885" spans="1:8" ht="24.95" customHeight="1">
      <c r="A885" s="539" t="s">
        <v>273</v>
      </c>
      <c r="B885" s="540"/>
      <c r="C885" s="540"/>
      <c r="D885" s="540"/>
      <c r="E885" s="540"/>
      <c r="F885" s="543"/>
      <c r="G885" s="251"/>
      <c r="H885" s="275"/>
    </row>
    <row r="886" spans="1:8" ht="24.95" customHeight="1">
      <c r="A886" s="539" t="s">
        <v>268</v>
      </c>
      <c r="B886" s="540"/>
      <c r="C886" s="540"/>
      <c r="D886" s="540"/>
      <c r="E886" s="540"/>
      <c r="F886" s="543"/>
      <c r="G886" s="542" t="s">
        <v>269</v>
      </c>
      <c r="H886" s="541"/>
    </row>
    <row r="887" spans="1:8" ht="24.95" customHeight="1">
      <c r="A887" s="537" t="s">
        <v>274</v>
      </c>
      <c r="B887" s="538"/>
      <c r="C887" s="538"/>
      <c r="D887" s="538"/>
      <c r="E887" s="538"/>
      <c r="F887" s="544"/>
      <c r="G887" s="251" t="s">
        <v>272</v>
      </c>
      <c r="H887" s="275"/>
    </row>
    <row r="888" spans="1:8" ht="24.95" customHeight="1">
      <c r="A888" s="537" t="s">
        <v>275</v>
      </c>
      <c r="B888" s="538"/>
      <c r="C888" s="538"/>
      <c r="D888" s="538"/>
      <c r="E888" s="538"/>
      <c r="F888" s="544"/>
      <c r="G888" s="273" t="s">
        <v>272</v>
      </c>
      <c r="H888" s="274"/>
    </row>
    <row r="889" spans="1:8" ht="24.95" customHeight="1">
      <c r="A889" s="537" t="s">
        <v>276</v>
      </c>
      <c r="B889" s="538"/>
      <c r="C889" s="538"/>
      <c r="D889" s="538"/>
      <c r="E889" s="538"/>
      <c r="F889" s="538"/>
      <c r="G889" s="276" t="s">
        <v>272</v>
      </c>
      <c r="H889" s="277"/>
    </row>
    <row r="890" spans="1:8" ht="24.95" customHeight="1">
      <c r="A890" s="537" t="s">
        <v>277</v>
      </c>
      <c r="B890" s="538"/>
      <c r="C890" s="538"/>
      <c r="D890" s="538"/>
      <c r="E890" s="538"/>
      <c r="F890" s="538"/>
      <c r="G890" s="276" t="s">
        <v>272</v>
      </c>
      <c r="H890" s="277"/>
    </row>
    <row r="891" spans="1:8" ht="24.95" customHeight="1">
      <c r="A891" s="539" t="s">
        <v>278</v>
      </c>
      <c r="B891" s="540"/>
      <c r="C891" s="540"/>
      <c r="D891" s="540"/>
      <c r="E891" s="540"/>
      <c r="F891" s="540"/>
      <c r="G891" s="540"/>
      <c r="H891" s="541"/>
    </row>
    <row r="892" spans="1:8" ht="24.95" customHeight="1">
      <c r="A892" s="539" t="s">
        <v>268</v>
      </c>
      <c r="B892" s="540"/>
      <c r="C892" s="540"/>
      <c r="D892" s="540"/>
      <c r="E892" s="540"/>
      <c r="F892" s="540"/>
      <c r="G892" s="540"/>
      <c r="H892" s="541"/>
    </row>
    <row r="893" spans="1:8" ht="24.95" customHeight="1">
      <c r="A893" s="271" t="s">
        <v>279</v>
      </c>
      <c r="B893" s="542" t="s">
        <v>342</v>
      </c>
      <c r="C893" s="540"/>
      <c r="D893" s="540"/>
      <c r="E893" s="540"/>
      <c r="F893" s="540"/>
      <c r="G893" s="540"/>
      <c r="H893" s="541"/>
    </row>
    <row r="894" spans="1:8" ht="24.95" customHeight="1">
      <c r="A894" s="278" t="s">
        <v>226</v>
      </c>
      <c r="B894" s="532"/>
      <c r="C894" s="533"/>
      <c r="D894" s="533"/>
      <c r="E894" s="533"/>
      <c r="F894" s="533"/>
      <c r="G894" s="533"/>
      <c r="H894" s="534"/>
    </row>
    <row r="895" spans="1:8" ht="24.95" customHeight="1">
      <c r="A895" s="535" t="s">
        <v>282</v>
      </c>
      <c r="B895" s="536"/>
      <c r="C895" s="536"/>
      <c r="D895" s="536"/>
      <c r="E895" s="279"/>
      <c r="F895" s="250"/>
      <c r="G895" s="251" t="s">
        <v>283</v>
      </c>
      <c r="H895" s="280"/>
    </row>
    <row r="896" spans="1:8" ht="24.95" customHeight="1">
      <c r="A896" s="281" t="s">
        <v>284</v>
      </c>
      <c r="B896" s="251" t="s">
        <v>130</v>
      </c>
      <c r="C896" s="251" t="s">
        <v>284</v>
      </c>
      <c r="D896" s="251" t="s">
        <v>130</v>
      </c>
      <c r="E896" s="282"/>
      <c r="F896" s="536" t="s">
        <v>285</v>
      </c>
      <c r="G896" s="536"/>
      <c r="H896" s="283" t="s">
        <v>130</v>
      </c>
    </row>
    <row r="897" spans="1:8" ht="24.95" customHeight="1">
      <c r="A897" s="284" t="s">
        <v>286</v>
      </c>
      <c r="B897" s="252" t="s">
        <v>287</v>
      </c>
      <c r="C897" s="252" t="s">
        <v>288</v>
      </c>
      <c r="D897" s="252" t="s">
        <v>289</v>
      </c>
      <c r="E897" s="282"/>
      <c r="F897" s="522">
        <v>3</v>
      </c>
      <c r="G897" s="522"/>
      <c r="H897" s="285" t="s">
        <v>272</v>
      </c>
    </row>
    <row r="898" spans="1:8" ht="24.95" customHeight="1">
      <c r="A898" s="284" t="s">
        <v>290</v>
      </c>
      <c r="B898" s="252" t="s">
        <v>291</v>
      </c>
      <c r="C898" s="252" t="s">
        <v>292</v>
      </c>
      <c r="D898" s="252" t="s">
        <v>293</v>
      </c>
      <c r="E898" s="282"/>
      <c r="F898" s="522">
        <v>2</v>
      </c>
      <c r="G898" s="522"/>
      <c r="H898" s="285" t="s">
        <v>294</v>
      </c>
    </row>
    <row r="899" spans="1:8" ht="24.95" customHeight="1">
      <c r="A899" s="284" t="s">
        <v>295</v>
      </c>
      <c r="B899" s="252" t="s">
        <v>296</v>
      </c>
      <c r="C899" s="252" t="s">
        <v>297</v>
      </c>
      <c r="D899" s="252" t="s">
        <v>298</v>
      </c>
      <c r="E899" s="282"/>
      <c r="F899" s="522">
        <v>1</v>
      </c>
      <c r="G899" s="522"/>
      <c r="H899" s="285" t="s">
        <v>299</v>
      </c>
    </row>
    <row r="900" spans="1:8" ht="24.95" customHeight="1">
      <c r="A900" s="284" t="s">
        <v>300</v>
      </c>
      <c r="B900" s="252" t="s">
        <v>301</v>
      </c>
      <c r="C900" s="252" t="s">
        <v>302</v>
      </c>
      <c r="D900" s="252" t="s">
        <v>303</v>
      </c>
      <c r="E900" s="286"/>
      <c r="F900" s="523"/>
      <c r="G900" s="524"/>
      <c r="H900" s="287"/>
    </row>
    <row r="901" spans="1:8" ht="24.95" customHeight="1" thickBot="1">
      <c r="A901" s="525" t="s">
        <v>335</v>
      </c>
      <c r="B901" s="526"/>
      <c r="C901" s="527" t="s">
        <v>336</v>
      </c>
      <c r="D901" s="528"/>
      <c r="E901" s="528"/>
      <c r="F901" s="529"/>
      <c r="G901" s="530" t="s">
        <v>203</v>
      </c>
      <c r="H901" s="531"/>
    </row>
    <row r="902" spans="1:8" ht="24.95" customHeight="1">
      <c r="A902" s="561" t="s">
        <v>132</v>
      </c>
      <c r="B902" s="505"/>
      <c r="C902" s="505"/>
      <c r="D902" s="505"/>
      <c r="E902" s="505"/>
      <c r="F902" s="505"/>
      <c r="G902" s="505"/>
      <c r="H902" s="505"/>
    </row>
    <row r="903" spans="1:8" ht="24.95" customHeight="1">
      <c r="A903" s="561" t="s">
        <v>133</v>
      </c>
      <c r="B903" s="505"/>
      <c r="C903" s="505"/>
      <c r="D903" s="505"/>
      <c r="E903" s="505"/>
      <c r="F903" s="505"/>
      <c r="G903" s="505"/>
      <c r="H903" s="505"/>
    </row>
    <row r="904" spans="1:8" ht="24.95" customHeight="1">
      <c r="A904" s="561" t="s">
        <v>134</v>
      </c>
      <c r="B904" s="505"/>
      <c r="C904" s="505"/>
      <c r="D904" s="505"/>
      <c r="E904" s="505"/>
      <c r="F904" s="505"/>
      <c r="G904" s="505"/>
      <c r="H904" s="505"/>
    </row>
    <row r="905" spans="1:8" ht="24.95" customHeight="1">
      <c r="A905" s="561" t="s">
        <v>191</v>
      </c>
      <c r="B905" s="505"/>
      <c r="C905" s="505"/>
      <c r="D905" s="505"/>
      <c r="E905" s="505"/>
      <c r="F905" s="505"/>
      <c r="G905" s="505"/>
      <c r="H905" s="505"/>
    </row>
    <row r="906" spans="1:8" ht="24.95" customHeight="1">
      <c r="A906" s="561" t="s">
        <v>192</v>
      </c>
      <c r="B906" s="505"/>
      <c r="C906" s="505"/>
      <c r="D906" s="505"/>
      <c r="E906" s="505"/>
      <c r="F906" s="505"/>
      <c r="G906" s="505"/>
      <c r="H906" s="505"/>
    </row>
    <row r="907" spans="1:8" ht="24.95" customHeight="1">
      <c r="A907" s="42" t="s">
        <v>138</v>
      </c>
      <c r="B907" s="43"/>
      <c r="C907" s="549" t="s">
        <v>327</v>
      </c>
      <c r="D907" s="505"/>
      <c r="E907" s="505"/>
      <c r="F907" s="43"/>
      <c r="G907" s="550"/>
      <c r="H907" s="505"/>
    </row>
    <row r="908" spans="1:8" ht="24.95" customHeight="1">
      <c r="A908" s="42" t="s">
        <v>122</v>
      </c>
      <c r="B908" s="43"/>
      <c r="C908" s="549" t="s">
        <v>177</v>
      </c>
      <c r="D908" s="505"/>
      <c r="E908" s="505"/>
      <c r="F908" s="44" t="s">
        <v>193</v>
      </c>
      <c r="G908" s="550">
        <v>21</v>
      </c>
      <c r="H908" s="505"/>
    </row>
    <row r="909" spans="1:8" ht="24.95" customHeight="1">
      <c r="A909" s="43" t="s">
        <v>194</v>
      </c>
      <c r="B909" s="45"/>
      <c r="C909" s="549" t="s">
        <v>428</v>
      </c>
      <c r="D909" s="505"/>
      <c r="E909" s="505"/>
      <c r="F909" s="43"/>
      <c r="G909" s="550"/>
      <c r="H909" s="505"/>
    </row>
    <row r="910" spans="1:8" ht="24.95" customHeight="1">
      <c r="A910" s="42" t="s">
        <v>195</v>
      </c>
      <c r="B910" s="43"/>
      <c r="C910" s="549" t="s">
        <v>427</v>
      </c>
      <c r="D910" s="505"/>
      <c r="E910" s="505"/>
      <c r="F910" s="43" t="s">
        <v>196</v>
      </c>
      <c r="G910" s="550">
        <v>1347</v>
      </c>
      <c r="H910" s="505"/>
    </row>
    <row r="911" spans="1:8" ht="24.95" customHeight="1">
      <c r="A911" s="551" t="s">
        <v>197</v>
      </c>
      <c r="B911" s="487"/>
      <c r="C911" s="487"/>
      <c r="D911" s="487"/>
      <c r="E911" s="487"/>
      <c r="F911" s="487"/>
      <c r="G911" s="487"/>
      <c r="H911" s="487"/>
    </row>
    <row r="912" spans="1:8" ht="24.95" customHeight="1">
      <c r="A912" s="551" t="s">
        <v>179</v>
      </c>
      <c r="B912" s="487"/>
      <c r="C912" s="487"/>
      <c r="D912" s="487"/>
      <c r="E912" s="487"/>
      <c r="F912" s="487"/>
      <c r="G912" s="487"/>
      <c r="H912" s="487"/>
    </row>
    <row r="913" spans="1:8" ht="24.95" customHeight="1">
      <c r="A913" s="552" t="s">
        <v>142</v>
      </c>
      <c r="B913" s="555" t="s">
        <v>143</v>
      </c>
      <c r="C913" s="558" t="s">
        <v>182</v>
      </c>
      <c r="D913" s="558" t="s">
        <v>198</v>
      </c>
      <c r="E913" s="558" t="s">
        <v>184</v>
      </c>
      <c r="F913" s="558" t="s">
        <v>185</v>
      </c>
      <c r="G913" s="558" t="s">
        <v>186</v>
      </c>
      <c r="H913" s="558" t="s">
        <v>130</v>
      </c>
    </row>
    <row r="914" spans="1:8" ht="24.95" customHeight="1">
      <c r="A914" s="553"/>
      <c r="B914" s="556"/>
      <c r="C914" s="559"/>
      <c r="D914" s="559"/>
      <c r="E914" s="559"/>
      <c r="F914" s="559"/>
      <c r="G914" s="559"/>
      <c r="H914" s="559"/>
    </row>
    <row r="915" spans="1:8" ht="24.95" customHeight="1">
      <c r="A915" s="554"/>
      <c r="B915" s="557"/>
      <c r="C915" s="560"/>
      <c r="D915" s="560"/>
      <c r="E915" s="560"/>
      <c r="F915" s="560"/>
      <c r="G915" s="560"/>
      <c r="H915" s="560"/>
    </row>
    <row r="916" spans="1:8" ht="24.95" customHeight="1">
      <c r="A916" s="46">
        <v>1</v>
      </c>
      <c r="B916" s="47" t="s">
        <v>123</v>
      </c>
      <c r="C916" s="293">
        <v>7.5</v>
      </c>
      <c r="D916" s="294">
        <v>3</v>
      </c>
      <c r="E916" s="295">
        <v>4</v>
      </c>
      <c r="F916" s="295">
        <v>44.5</v>
      </c>
      <c r="G916" s="296">
        <f t="shared" ref="G916:G919" si="40">C916+D916+E916+F916</f>
        <v>59</v>
      </c>
      <c r="H916" s="297" t="str">
        <f t="shared" ref="H916:H919" si="41">IF(G916&gt;=91,"A1",IF(G916&gt;=81,"A2",IF(G916&gt;=71,"B1",IF(G916&gt;=61,"B2",IF(G916&gt;=51,"C1",IF(G916&gt;=41,"C2",IF(G916&gt;=33,"D","E")))))))</f>
        <v>C1</v>
      </c>
    </row>
    <row r="917" spans="1:8" ht="24.95" customHeight="1">
      <c r="A917" s="46">
        <v>2</v>
      </c>
      <c r="B917" s="47" t="s">
        <v>124</v>
      </c>
      <c r="C917" s="297">
        <v>7.5</v>
      </c>
      <c r="D917" s="295">
        <v>4</v>
      </c>
      <c r="E917" s="295">
        <v>4</v>
      </c>
      <c r="F917" s="297">
        <v>36</v>
      </c>
      <c r="G917" s="298">
        <f t="shared" si="40"/>
        <v>51.5</v>
      </c>
      <c r="H917" s="297" t="str">
        <f t="shared" si="41"/>
        <v>C1</v>
      </c>
    </row>
    <row r="918" spans="1:8" ht="24.95" customHeight="1">
      <c r="A918" s="46">
        <v>3</v>
      </c>
      <c r="B918" s="47" t="s">
        <v>125</v>
      </c>
      <c r="C918" s="295">
        <v>6.5</v>
      </c>
      <c r="D918" s="295">
        <v>3.5</v>
      </c>
      <c r="E918" s="295">
        <v>5</v>
      </c>
      <c r="F918" s="295">
        <v>18.5</v>
      </c>
      <c r="G918" s="298">
        <f t="shared" si="40"/>
        <v>33.5</v>
      </c>
      <c r="H918" s="297" t="str">
        <f t="shared" si="41"/>
        <v>D</v>
      </c>
    </row>
    <row r="919" spans="1:8" ht="24.95" customHeight="1">
      <c r="A919" s="46">
        <v>4</v>
      </c>
      <c r="B919" s="47" t="s">
        <v>126</v>
      </c>
      <c r="C919" s="297">
        <v>9.5</v>
      </c>
      <c r="D919" s="299" t="s">
        <v>325</v>
      </c>
      <c r="E919" s="297">
        <v>4</v>
      </c>
      <c r="F919" s="309">
        <v>55.5</v>
      </c>
      <c r="G919" s="298">
        <f t="shared" si="40"/>
        <v>74</v>
      </c>
      <c r="H919" s="297" t="str">
        <f t="shared" si="41"/>
        <v>B1</v>
      </c>
    </row>
    <row r="920" spans="1:8" ht="24.95" customHeight="1">
      <c r="A920" s="46">
        <v>5</v>
      </c>
      <c r="B920" s="53" t="s">
        <v>330</v>
      </c>
      <c r="C920" s="297"/>
      <c r="D920" s="299"/>
      <c r="E920" s="310"/>
      <c r="F920" s="82"/>
      <c r="G920" s="303">
        <v>37.5</v>
      </c>
      <c r="H920" s="302"/>
    </row>
    <row r="921" spans="1:8" ht="24.95" customHeight="1">
      <c r="A921" s="46">
        <v>6</v>
      </c>
      <c r="B921" s="54" t="s">
        <v>199</v>
      </c>
      <c r="C921" s="302"/>
      <c r="D921" s="302"/>
      <c r="E921" s="311"/>
      <c r="F921" s="293">
        <v>39</v>
      </c>
      <c r="G921" s="312"/>
      <c r="H921" s="302"/>
    </row>
    <row r="922" spans="1:8" ht="24.95" customHeight="1">
      <c r="A922" s="46">
        <v>7</v>
      </c>
      <c r="B922" s="54" t="s">
        <v>200</v>
      </c>
      <c r="C922" s="302"/>
      <c r="D922" s="302"/>
      <c r="E922" s="311"/>
      <c r="F922" s="293">
        <v>27</v>
      </c>
      <c r="G922" s="312"/>
      <c r="H922" s="302"/>
    </row>
    <row r="923" spans="1:8" ht="24.95" customHeight="1">
      <c r="A923" s="56" t="s">
        <v>128</v>
      </c>
      <c r="B923" s="54"/>
      <c r="C923" s="302"/>
      <c r="D923" s="302"/>
      <c r="E923" s="302"/>
      <c r="F923" s="313"/>
      <c r="G923" s="244">
        <f>SUM(G916:G920)</f>
        <v>255.5</v>
      </c>
      <c r="H923" s="243"/>
    </row>
    <row r="924" spans="1:8" ht="24.95" customHeight="1">
      <c r="A924" s="56" t="s">
        <v>201</v>
      </c>
      <c r="B924" s="54"/>
      <c r="C924" s="302"/>
      <c r="D924" s="302"/>
      <c r="E924" s="302"/>
      <c r="F924" s="302"/>
      <c r="G924" s="248">
        <f>G923*100/450</f>
        <v>56.777777777777779</v>
      </c>
      <c r="H924" s="247" t="str">
        <f>IF(G924&gt;=91,"A1",IF(G924&gt;=81,"A2",IF(G924&gt;=71,"B1",IF(G924&gt;=61,"B2",IF(G924&gt;=51,"C1",IF(G924&gt;=41,"C2",IF(G924&gt;=33,"D","E")))))))</f>
        <v>C1</v>
      </c>
    </row>
    <row r="925" spans="1:8" ht="24.95" customHeight="1">
      <c r="A925" s="545" t="s">
        <v>341</v>
      </c>
      <c r="B925" s="487"/>
      <c r="C925" s="487"/>
      <c r="D925" s="487"/>
      <c r="E925" s="487"/>
      <c r="F925" s="487"/>
      <c r="G925" s="487"/>
      <c r="H925" s="487"/>
    </row>
    <row r="926" spans="1:8" ht="24.95" customHeight="1">
      <c r="A926" s="546" t="s">
        <v>266</v>
      </c>
      <c r="B926" s="547"/>
      <c r="C926" s="547"/>
      <c r="D926" s="547"/>
      <c r="E926" s="547"/>
      <c r="F926" s="547"/>
      <c r="G926" s="547"/>
      <c r="H926" s="548"/>
    </row>
    <row r="927" spans="1:8" ht="24.95" customHeight="1">
      <c r="A927" s="539" t="s">
        <v>267</v>
      </c>
      <c r="B927" s="540"/>
      <c r="C927" s="540"/>
      <c r="D927" s="540"/>
      <c r="E927" s="540"/>
      <c r="F927" s="540"/>
      <c r="G927" s="540"/>
      <c r="H927" s="541"/>
    </row>
    <row r="928" spans="1:8" ht="24.95" customHeight="1">
      <c r="A928" s="539" t="s">
        <v>268</v>
      </c>
      <c r="B928" s="540"/>
      <c r="C928" s="540"/>
      <c r="D928" s="540"/>
      <c r="E928" s="540"/>
      <c r="F928" s="543"/>
      <c r="G928" s="542" t="s">
        <v>269</v>
      </c>
      <c r="H928" s="541"/>
    </row>
    <row r="929" spans="1:8" ht="24.95" customHeight="1">
      <c r="A929" s="271" t="s">
        <v>271</v>
      </c>
      <c r="B929" s="272"/>
      <c r="C929" s="272"/>
      <c r="D929" s="272"/>
      <c r="E929" s="272"/>
      <c r="F929" s="273"/>
      <c r="G929" s="273" t="s">
        <v>272</v>
      </c>
      <c r="H929" s="274"/>
    </row>
    <row r="930" spans="1:8" ht="24.95" customHeight="1">
      <c r="A930" s="539" t="s">
        <v>273</v>
      </c>
      <c r="B930" s="540"/>
      <c r="C930" s="540"/>
      <c r="D930" s="540"/>
      <c r="E930" s="540"/>
      <c r="F930" s="543"/>
      <c r="G930" s="251"/>
      <c r="H930" s="275"/>
    </row>
    <row r="931" spans="1:8" ht="24.95" customHeight="1">
      <c r="A931" s="539" t="s">
        <v>268</v>
      </c>
      <c r="B931" s="540"/>
      <c r="C931" s="540"/>
      <c r="D931" s="540"/>
      <c r="E931" s="540"/>
      <c r="F931" s="543"/>
      <c r="G931" s="542" t="s">
        <v>269</v>
      </c>
      <c r="H931" s="541"/>
    </row>
    <row r="932" spans="1:8" ht="24.95" customHeight="1">
      <c r="A932" s="537" t="s">
        <v>274</v>
      </c>
      <c r="B932" s="538"/>
      <c r="C932" s="538"/>
      <c r="D932" s="538"/>
      <c r="E932" s="538"/>
      <c r="F932" s="544"/>
      <c r="G932" s="251" t="s">
        <v>272</v>
      </c>
      <c r="H932" s="275"/>
    </row>
    <row r="933" spans="1:8" ht="24.95" customHeight="1">
      <c r="A933" s="537" t="s">
        <v>275</v>
      </c>
      <c r="B933" s="538"/>
      <c r="C933" s="538"/>
      <c r="D933" s="538"/>
      <c r="E933" s="538"/>
      <c r="F933" s="544"/>
      <c r="G933" s="273" t="s">
        <v>272</v>
      </c>
      <c r="H933" s="274"/>
    </row>
    <row r="934" spans="1:8" ht="24.95" customHeight="1">
      <c r="A934" s="537" t="s">
        <v>276</v>
      </c>
      <c r="B934" s="538"/>
      <c r="C934" s="538"/>
      <c r="D934" s="538"/>
      <c r="E934" s="538"/>
      <c r="F934" s="538"/>
      <c r="G934" s="276" t="s">
        <v>294</v>
      </c>
      <c r="H934" s="277"/>
    </row>
    <row r="935" spans="1:8" ht="24.95" customHeight="1">
      <c r="A935" s="537" t="s">
        <v>277</v>
      </c>
      <c r="B935" s="538"/>
      <c r="C935" s="538"/>
      <c r="D935" s="538"/>
      <c r="E935" s="538"/>
      <c r="F935" s="538"/>
      <c r="G935" s="276" t="s">
        <v>272</v>
      </c>
      <c r="H935" s="277"/>
    </row>
    <row r="936" spans="1:8" ht="24.95" customHeight="1">
      <c r="A936" s="539" t="s">
        <v>278</v>
      </c>
      <c r="B936" s="540"/>
      <c r="C936" s="540"/>
      <c r="D936" s="540"/>
      <c r="E936" s="540"/>
      <c r="F936" s="540"/>
      <c r="G936" s="540"/>
      <c r="H936" s="541"/>
    </row>
    <row r="937" spans="1:8" ht="24.95" customHeight="1">
      <c r="A937" s="539" t="s">
        <v>268</v>
      </c>
      <c r="B937" s="540"/>
      <c r="C937" s="540"/>
      <c r="D937" s="540"/>
      <c r="E937" s="540"/>
      <c r="F937" s="540"/>
      <c r="G937" s="540"/>
      <c r="H937" s="541"/>
    </row>
    <row r="938" spans="1:8" ht="24.95" customHeight="1">
      <c r="A938" s="271" t="s">
        <v>279</v>
      </c>
      <c r="B938" s="542" t="s">
        <v>429</v>
      </c>
      <c r="C938" s="540"/>
      <c r="D938" s="540"/>
      <c r="E938" s="540"/>
      <c r="F938" s="540"/>
      <c r="G938" s="540"/>
      <c r="H938" s="541"/>
    </row>
    <row r="939" spans="1:8" ht="24.95" customHeight="1">
      <c r="A939" s="278" t="s">
        <v>226</v>
      </c>
      <c r="B939" s="532"/>
      <c r="C939" s="533"/>
      <c r="D939" s="533"/>
      <c r="E939" s="533"/>
      <c r="F939" s="533"/>
      <c r="G939" s="533"/>
      <c r="H939" s="534"/>
    </row>
    <row r="940" spans="1:8" ht="24.95" customHeight="1">
      <c r="A940" s="535" t="s">
        <v>282</v>
      </c>
      <c r="B940" s="536"/>
      <c r="C940" s="536"/>
      <c r="D940" s="536"/>
      <c r="E940" s="279"/>
      <c r="F940" s="250"/>
      <c r="G940" s="251" t="s">
        <v>283</v>
      </c>
      <c r="H940" s="280"/>
    </row>
    <row r="941" spans="1:8" ht="24.95" customHeight="1">
      <c r="A941" s="281" t="s">
        <v>284</v>
      </c>
      <c r="B941" s="251" t="s">
        <v>130</v>
      </c>
      <c r="C941" s="251" t="s">
        <v>284</v>
      </c>
      <c r="D941" s="251" t="s">
        <v>130</v>
      </c>
      <c r="E941" s="282"/>
      <c r="F941" s="536" t="s">
        <v>285</v>
      </c>
      <c r="G941" s="536"/>
      <c r="H941" s="283" t="s">
        <v>130</v>
      </c>
    </row>
    <row r="942" spans="1:8" ht="24.95" customHeight="1">
      <c r="A942" s="284" t="s">
        <v>286</v>
      </c>
      <c r="B942" s="252" t="s">
        <v>287</v>
      </c>
      <c r="C942" s="252" t="s">
        <v>288</v>
      </c>
      <c r="D942" s="252" t="s">
        <v>289</v>
      </c>
      <c r="E942" s="282"/>
      <c r="F942" s="522">
        <v>3</v>
      </c>
      <c r="G942" s="522"/>
      <c r="H942" s="285" t="s">
        <v>272</v>
      </c>
    </row>
    <row r="943" spans="1:8" ht="24.95" customHeight="1">
      <c r="A943" s="284" t="s">
        <v>290</v>
      </c>
      <c r="B943" s="252" t="s">
        <v>291</v>
      </c>
      <c r="C943" s="252" t="s">
        <v>292</v>
      </c>
      <c r="D943" s="252" t="s">
        <v>293</v>
      </c>
      <c r="E943" s="282"/>
      <c r="F943" s="522">
        <v>2</v>
      </c>
      <c r="G943" s="522"/>
      <c r="H943" s="285" t="s">
        <v>294</v>
      </c>
    </row>
    <row r="944" spans="1:8" ht="24.95" customHeight="1">
      <c r="A944" s="284" t="s">
        <v>295</v>
      </c>
      <c r="B944" s="252" t="s">
        <v>296</v>
      </c>
      <c r="C944" s="252" t="s">
        <v>297</v>
      </c>
      <c r="D944" s="252" t="s">
        <v>298</v>
      </c>
      <c r="E944" s="282"/>
      <c r="F944" s="522">
        <v>1</v>
      </c>
      <c r="G944" s="522"/>
      <c r="H944" s="285" t="s">
        <v>299</v>
      </c>
    </row>
    <row r="945" spans="1:8" ht="24.95" customHeight="1">
      <c r="A945" s="284" t="s">
        <v>300</v>
      </c>
      <c r="B945" s="252" t="s">
        <v>301</v>
      </c>
      <c r="C945" s="252" t="s">
        <v>302</v>
      </c>
      <c r="D945" s="252" t="s">
        <v>303</v>
      </c>
      <c r="E945" s="286"/>
      <c r="F945" s="523"/>
      <c r="G945" s="524"/>
      <c r="H945" s="287"/>
    </row>
    <row r="946" spans="1:8" ht="24.95" customHeight="1" thickBot="1">
      <c r="A946" s="525" t="s">
        <v>335</v>
      </c>
      <c r="B946" s="526"/>
      <c r="C946" s="527" t="s">
        <v>336</v>
      </c>
      <c r="D946" s="528"/>
      <c r="E946" s="528"/>
      <c r="F946" s="529"/>
      <c r="G946" s="530" t="s">
        <v>203</v>
      </c>
      <c r="H946" s="531"/>
    </row>
  </sheetData>
  <mergeCells count="1020">
    <mergeCell ref="A1:H1"/>
    <mergeCell ref="A2:H2"/>
    <mergeCell ref="A3:H3"/>
    <mergeCell ref="A4:H4"/>
    <mergeCell ref="A5:H5"/>
    <mergeCell ref="C8:D8"/>
    <mergeCell ref="A26:H26"/>
    <mergeCell ref="A27:F27"/>
    <mergeCell ref="G27:H27"/>
    <mergeCell ref="A28:F28"/>
    <mergeCell ref="G28:H28"/>
    <mergeCell ref="A6:B6"/>
    <mergeCell ref="C6:D6"/>
    <mergeCell ref="E6:H6"/>
    <mergeCell ref="A7:B7"/>
    <mergeCell ref="E7:F7"/>
    <mergeCell ref="A12:A14"/>
    <mergeCell ref="B12:B14"/>
    <mergeCell ref="C12:C14"/>
    <mergeCell ref="D12:D14"/>
    <mergeCell ref="E12:E14"/>
    <mergeCell ref="F12:F14"/>
    <mergeCell ref="G12:G14"/>
    <mergeCell ref="H12:H14"/>
    <mergeCell ref="A25:H25"/>
    <mergeCell ref="G9:H9"/>
    <mergeCell ref="A10:H10"/>
    <mergeCell ref="A11:H11"/>
    <mergeCell ref="A24:H24"/>
    <mergeCell ref="C9:D9"/>
    <mergeCell ref="E9:F9"/>
    <mergeCell ref="G7:H7"/>
    <mergeCell ref="G8:H8"/>
    <mergeCell ref="E8:F8"/>
    <mergeCell ref="A39:D39"/>
    <mergeCell ref="F40:G40"/>
    <mergeCell ref="F41:G41"/>
    <mergeCell ref="F42:G42"/>
    <mergeCell ref="F43:G43"/>
    <mergeCell ref="A35:H35"/>
    <mergeCell ref="A36:H36"/>
    <mergeCell ref="A37:C37"/>
    <mergeCell ref="D37:H37"/>
    <mergeCell ref="B38:H38"/>
    <mergeCell ref="A32:F32"/>
    <mergeCell ref="G32:H32"/>
    <mergeCell ref="A33:F33"/>
    <mergeCell ref="G33:H33"/>
    <mergeCell ref="A34:F34"/>
    <mergeCell ref="G34:H34"/>
    <mergeCell ref="A29:F29"/>
    <mergeCell ref="G29:H29"/>
    <mergeCell ref="A30:F30"/>
    <mergeCell ref="G30:H30"/>
    <mergeCell ref="A31:F31"/>
    <mergeCell ref="G31:H31"/>
    <mergeCell ref="C53:E53"/>
    <mergeCell ref="G53:H53"/>
    <mergeCell ref="C54:E54"/>
    <mergeCell ref="G54:H54"/>
    <mergeCell ref="C55:E55"/>
    <mergeCell ref="G55:H55"/>
    <mergeCell ref="A48:H48"/>
    <mergeCell ref="A49:H49"/>
    <mergeCell ref="A50:H50"/>
    <mergeCell ref="A51:H51"/>
    <mergeCell ref="C52:E52"/>
    <mergeCell ref="G52:H52"/>
    <mergeCell ref="F44:G44"/>
    <mergeCell ref="A45:B45"/>
    <mergeCell ref="C45:F45"/>
    <mergeCell ref="G45:H45"/>
    <mergeCell ref="A47:H47"/>
    <mergeCell ref="A79:F79"/>
    <mergeCell ref="A80:F80"/>
    <mergeCell ref="A81:H81"/>
    <mergeCell ref="A82:H82"/>
    <mergeCell ref="B83:H83"/>
    <mergeCell ref="A75:F75"/>
    <mergeCell ref="A76:F76"/>
    <mergeCell ref="G76:H76"/>
    <mergeCell ref="A77:F77"/>
    <mergeCell ref="A78:F78"/>
    <mergeCell ref="A70:H70"/>
    <mergeCell ref="A71:H71"/>
    <mergeCell ref="A72:H72"/>
    <mergeCell ref="A73:F73"/>
    <mergeCell ref="G73:H73"/>
    <mergeCell ref="A56:H56"/>
    <mergeCell ref="A57:H57"/>
    <mergeCell ref="A58:A60"/>
    <mergeCell ref="B58:B60"/>
    <mergeCell ref="C58:C60"/>
    <mergeCell ref="D58:D60"/>
    <mergeCell ref="E58:E60"/>
    <mergeCell ref="F58:F60"/>
    <mergeCell ref="G58:G60"/>
    <mergeCell ref="H58:H60"/>
    <mergeCell ref="C97:E97"/>
    <mergeCell ref="G97:H97"/>
    <mergeCell ref="C98:E98"/>
    <mergeCell ref="G98:H98"/>
    <mergeCell ref="C99:E99"/>
    <mergeCell ref="G99:H99"/>
    <mergeCell ref="A92:H92"/>
    <mergeCell ref="A93:H93"/>
    <mergeCell ref="A94:H94"/>
    <mergeCell ref="A95:H95"/>
    <mergeCell ref="A96:H96"/>
    <mergeCell ref="F89:G89"/>
    <mergeCell ref="F90:G90"/>
    <mergeCell ref="A91:B91"/>
    <mergeCell ref="C91:F91"/>
    <mergeCell ref="G91:H91"/>
    <mergeCell ref="B84:H84"/>
    <mergeCell ref="A85:D85"/>
    <mergeCell ref="F86:G86"/>
    <mergeCell ref="F87:G87"/>
    <mergeCell ref="F88:G88"/>
    <mergeCell ref="A124:F124"/>
    <mergeCell ref="A125:F125"/>
    <mergeCell ref="A126:H126"/>
    <mergeCell ref="A127:H127"/>
    <mergeCell ref="B128:H128"/>
    <mergeCell ref="A120:F120"/>
    <mergeCell ref="A121:F121"/>
    <mergeCell ref="G121:H121"/>
    <mergeCell ref="A122:F122"/>
    <mergeCell ref="A123:F123"/>
    <mergeCell ref="A115:H115"/>
    <mergeCell ref="A116:H116"/>
    <mergeCell ref="A117:H117"/>
    <mergeCell ref="A118:F118"/>
    <mergeCell ref="G118:H118"/>
    <mergeCell ref="C100:E100"/>
    <mergeCell ref="G100:H100"/>
    <mergeCell ref="A101:H101"/>
    <mergeCell ref="A102:H102"/>
    <mergeCell ref="A103:A105"/>
    <mergeCell ref="B103:B105"/>
    <mergeCell ref="C103:C105"/>
    <mergeCell ref="D103:D105"/>
    <mergeCell ref="E103:E105"/>
    <mergeCell ref="F103:F105"/>
    <mergeCell ref="G103:G105"/>
    <mergeCell ref="H103:H105"/>
    <mergeCell ref="C142:E142"/>
    <mergeCell ref="G142:H142"/>
    <mergeCell ref="C143:E143"/>
    <mergeCell ref="G143:H143"/>
    <mergeCell ref="C144:E144"/>
    <mergeCell ref="G144:H144"/>
    <mergeCell ref="A137:H137"/>
    <mergeCell ref="A138:H138"/>
    <mergeCell ref="A139:H139"/>
    <mergeCell ref="A140:H140"/>
    <mergeCell ref="A141:H141"/>
    <mergeCell ref="F134:G134"/>
    <mergeCell ref="F135:G135"/>
    <mergeCell ref="A136:B136"/>
    <mergeCell ref="C136:F136"/>
    <mergeCell ref="G136:H136"/>
    <mergeCell ref="B129:H129"/>
    <mergeCell ref="A130:D130"/>
    <mergeCell ref="F131:G131"/>
    <mergeCell ref="F132:G132"/>
    <mergeCell ref="F133:G133"/>
    <mergeCell ref="A169:F169"/>
    <mergeCell ref="A170:F170"/>
    <mergeCell ref="A171:H171"/>
    <mergeCell ref="A172:H172"/>
    <mergeCell ref="B173:H173"/>
    <mergeCell ref="A165:F165"/>
    <mergeCell ref="A166:F166"/>
    <mergeCell ref="G166:H166"/>
    <mergeCell ref="A167:F167"/>
    <mergeCell ref="A168:F168"/>
    <mergeCell ref="A160:H160"/>
    <mergeCell ref="A161:H161"/>
    <mergeCell ref="A162:H162"/>
    <mergeCell ref="A163:F163"/>
    <mergeCell ref="G163:H163"/>
    <mergeCell ref="C145:E145"/>
    <mergeCell ref="G145:H145"/>
    <mergeCell ref="A146:H146"/>
    <mergeCell ref="A147:H147"/>
    <mergeCell ref="A148:A150"/>
    <mergeCell ref="B148:B150"/>
    <mergeCell ref="C148:C150"/>
    <mergeCell ref="D148:D150"/>
    <mergeCell ref="E148:E150"/>
    <mergeCell ref="F148:F150"/>
    <mergeCell ref="G148:G150"/>
    <mergeCell ref="H148:H150"/>
    <mergeCell ref="C187:E187"/>
    <mergeCell ref="G187:H187"/>
    <mergeCell ref="C188:E188"/>
    <mergeCell ref="G188:H188"/>
    <mergeCell ref="C189:E189"/>
    <mergeCell ref="G189:H189"/>
    <mergeCell ref="A182:H182"/>
    <mergeCell ref="A183:H183"/>
    <mergeCell ref="A184:H184"/>
    <mergeCell ref="A185:H185"/>
    <mergeCell ref="A186:H186"/>
    <mergeCell ref="F179:G179"/>
    <mergeCell ref="F180:G180"/>
    <mergeCell ref="A181:B181"/>
    <mergeCell ref="C181:F181"/>
    <mergeCell ref="G181:H181"/>
    <mergeCell ref="B174:H174"/>
    <mergeCell ref="A175:D175"/>
    <mergeCell ref="F176:G176"/>
    <mergeCell ref="F177:G177"/>
    <mergeCell ref="F178:G178"/>
    <mergeCell ref="A214:F214"/>
    <mergeCell ref="A215:F215"/>
    <mergeCell ref="A216:H216"/>
    <mergeCell ref="A217:H217"/>
    <mergeCell ref="B218:H218"/>
    <mergeCell ref="A210:F210"/>
    <mergeCell ref="A211:F211"/>
    <mergeCell ref="G211:H211"/>
    <mergeCell ref="A212:F212"/>
    <mergeCell ref="A213:F213"/>
    <mergeCell ref="A205:H205"/>
    <mergeCell ref="A206:H206"/>
    <mergeCell ref="A207:H207"/>
    <mergeCell ref="A208:F208"/>
    <mergeCell ref="G208:H208"/>
    <mergeCell ref="C190:E190"/>
    <mergeCell ref="G190:H190"/>
    <mergeCell ref="A191:H191"/>
    <mergeCell ref="A192:H192"/>
    <mergeCell ref="A193:A195"/>
    <mergeCell ref="B193:B195"/>
    <mergeCell ref="C193:C195"/>
    <mergeCell ref="D193:D195"/>
    <mergeCell ref="E193:E195"/>
    <mergeCell ref="F193:F195"/>
    <mergeCell ref="G193:G195"/>
    <mergeCell ref="H193:H195"/>
    <mergeCell ref="C232:E232"/>
    <mergeCell ref="G232:H232"/>
    <mergeCell ref="C233:E233"/>
    <mergeCell ref="G233:H233"/>
    <mergeCell ref="C234:E234"/>
    <mergeCell ref="G234:H234"/>
    <mergeCell ref="A227:H227"/>
    <mergeCell ref="A228:H228"/>
    <mergeCell ref="A229:H229"/>
    <mergeCell ref="A230:H230"/>
    <mergeCell ref="A231:H231"/>
    <mergeCell ref="F224:G224"/>
    <mergeCell ref="F225:G225"/>
    <mergeCell ref="A226:B226"/>
    <mergeCell ref="C226:F226"/>
    <mergeCell ref="G226:H226"/>
    <mergeCell ref="B219:H219"/>
    <mergeCell ref="A220:D220"/>
    <mergeCell ref="F221:G221"/>
    <mergeCell ref="F222:G222"/>
    <mergeCell ref="F223:G223"/>
    <mergeCell ref="A259:F259"/>
    <mergeCell ref="A260:F260"/>
    <mergeCell ref="A261:H261"/>
    <mergeCell ref="A262:H262"/>
    <mergeCell ref="B263:H263"/>
    <mergeCell ref="A255:F255"/>
    <mergeCell ref="A256:F256"/>
    <mergeCell ref="G256:H256"/>
    <mergeCell ref="A257:F257"/>
    <mergeCell ref="A258:F258"/>
    <mergeCell ref="A250:H250"/>
    <mergeCell ref="A251:H251"/>
    <mergeCell ref="A252:H252"/>
    <mergeCell ref="A253:F253"/>
    <mergeCell ref="G253:H253"/>
    <mergeCell ref="C235:E235"/>
    <mergeCell ref="G235:H235"/>
    <mergeCell ref="A236:H236"/>
    <mergeCell ref="A237:H237"/>
    <mergeCell ref="A238:A240"/>
    <mergeCell ref="B238:B240"/>
    <mergeCell ref="C238:C240"/>
    <mergeCell ref="D238:D240"/>
    <mergeCell ref="E238:E240"/>
    <mergeCell ref="F238:F240"/>
    <mergeCell ref="G238:G240"/>
    <mergeCell ref="H238:H240"/>
    <mergeCell ref="C277:E277"/>
    <mergeCell ref="G277:H277"/>
    <mergeCell ref="C278:E278"/>
    <mergeCell ref="G278:H278"/>
    <mergeCell ref="C279:E279"/>
    <mergeCell ref="G279:H279"/>
    <mergeCell ref="A272:H272"/>
    <mergeCell ref="A273:H273"/>
    <mergeCell ref="A274:H274"/>
    <mergeCell ref="A275:H275"/>
    <mergeCell ref="A276:H276"/>
    <mergeCell ref="F269:G269"/>
    <mergeCell ref="F270:G270"/>
    <mergeCell ref="A271:B271"/>
    <mergeCell ref="C271:F271"/>
    <mergeCell ref="G271:H271"/>
    <mergeCell ref="B264:H264"/>
    <mergeCell ref="A265:D265"/>
    <mergeCell ref="F266:G266"/>
    <mergeCell ref="F267:G267"/>
    <mergeCell ref="F268:G268"/>
    <mergeCell ref="A304:F304"/>
    <mergeCell ref="A305:F305"/>
    <mergeCell ref="A306:H306"/>
    <mergeCell ref="A307:H307"/>
    <mergeCell ref="B308:H308"/>
    <mergeCell ref="A300:F300"/>
    <mergeCell ref="A301:F301"/>
    <mergeCell ref="G301:H301"/>
    <mergeCell ref="A302:F302"/>
    <mergeCell ref="A303:F303"/>
    <mergeCell ref="A295:H295"/>
    <mergeCell ref="A296:H296"/>
    <mergeCell ref="A297:H297"/>
    <mergeCell ref="A298:F298"/>
    <mergeCell ref="G298:H298"/>
    <mergeCell ref="C280:E280"/>
    <mergeCell ref="G280:H280"/>
    <mergeCell ref="A281:H281"/>
    <mergeCell ref="A282:H282"/>
    <mergeCell ref="A283:A285"/>
    <mergeCell ref="B283:B285"/>
    <mergeCell ref="C283:C285"/>
    <mergeCell ref="D283:D285"/>
    <mergeCell ref="E283:E285"/>
    <mergeCell ref="F283:F285"/>
    <mergeCell ref="G283:G285"/>
    <mergeCell ref="H283:H285"/>
    <mergeCell ref="C322:E322"/>
    <mergeCell ref="G322:H322"/>
    <mergeCell ref="C323:E323"/>
    <mergeCell ref="G323:H323"/>
    <mergeCell ref="C324:E324"/>
    <mergeCell ref="G324:H324"/>
    <mergeCell ref="A317:H317"/>
    <mergeCell ref="A318:H318"/>
    <mergeCell ref="A319:H319"/>
    <mergeCell ref="A320:H320"/>
    <mergeCell ref="A321:H321"/>
    <mergeCell ref="F314:G314"/>
    <mergeCell ref="F315:G315"/>
    <mergeCell ref="A316:B316"/>
    <mergeCell ref="C316:F316"/>
    <mergeCell ref="G316:H316"/>
    <mergeCell ref="B309:H309"/>
    <mergeCell ref="A310:D310"/>
    <mergeCell ref="F311:G311"/>
    <mergeCell ref="F312:G312"/>
    <mergeCell ref="F313:G313"/>
    <mergeCell ref="A349:F349"/>
    <mergeCell ref="A350:F350"/>
    <mergeCell ref="A351:H351"/>
    <mergeCell ref="A352:H352"/>
    <mergeCell ref="B353:H353"/>
    <mergeCell ref="A345:F345"/>
    <mergeCell ref="A346:F346"/>
    <mergeCell ref="G346:H346"/>
    <mergeCell ref="A347:F347"/>
    <mergeCell ref="A348:F348"/>
    <mergeCell ref="A340:H340"/>
    <mergeCell ref="A341:H341"/>
    <mergeCell ref="A342:H342"/>
    <mergeCell ref="A343:F343"/>
    <mergeCell ref="G343:H343"/>
    <mergeCell ref="C325:E325"/>
    <mergeCell ref="G325:H325"/>
    <mergeCell ref="A326:H326"/>
    <mergeCell ref="A327:H327"/>
    <mergeCell ref="A328:A330"/>
    <mergeCell ref="B328:B330"/>
    <mergeCell ref="C328:C330"/>
    <mergeCell ref="D328:D330"/>
    <mergeCell ref="E328:E330"/>
    <mergeCell ref="F328:F330"/>
    <mergeCell ref="G328:G330"/>
    <mergeCell ref="H328:H330"/>
    <mergeCell ref="C367:E367"/>
    <mergeCell ref="G367:H367"/>
    <mergeCell ref="C368:E368"/>
    <mergeCell ref="G368:H368"/>
    <mergeCell ref="C369:E369"/>
    <mergeCell ref="G369:H369"/>
    <mergeCell ref="A362:H362"/>
    <mergeCell ref="A363:H363"/>
    <mergeCell ref="A364:H364"/>
    <mergeCell ref="A365:H365"/>
    <mergeCell ref="A366:H366"/>
    <mergeCell ref="F359:G359"/>
    <mergeCell ref="F360:G360"/>
    <mergeCell ref="A361:B361"/>
    <mergeCell ref="C361:F361"/>
    <mergeCell ref="G361:H361"/>
    <mergeCell ref="B354:H354"/>
    <mergeCell ref="A355:D355"/>
    <mergeCell ref="F356:G356"/>
    <mergeCell ref="F357:G357"/>
    <mergeCell ref="F358:G358"/>
    <mergeCell ref="A394:F394"/>
    <mergeCell ref="A395:F395"/>
    <mergeCell ref="A396:H396"/>
    <mergeCell ref="A397:H397"/>
    <mergeCell ref="B398:H398"/>
    <mergeCell ref="A390:F390"/>
    <mergeCell ref="A391:F391"/>
    <mergeCell ref="G391:H391"/>
    <mergeCell ref="A392:F392"/>
    <mergeCell ref="A393:F393"/>
    <mergeCell ref="A385:H385"/>
    <mergeCell ref="A386:H386"/>
    <mergeCell ref="A387:H387"/>
    <mergeCell ref="A388:F388"/>
    <mergeCell ref="G388:H388"/>
    <mergeCell ref="C370:E370"/>
    <mergeCell ref="G370:H370"/>
    <mergeCell ref="A371:H371"/>
    <mergeCell ref="A372:H372"/>
    <mergeCell ref="A373:A375"/>
    <mergeCell ref="B373:B375"/>
    <mergeCell ref="C373:C375"/>
    <mergeCell ref="D373:D375"/>
    <mergeCell ref="E373:E375"/>
    <mergeCell ref="F373:F375"/>
    <mergeCell ref="G373:G375"/>
    <mergeCell ref="H373:H375"/>
    <mergeCell ref="C412:E412"/>
    <mergeCell ref="G412:H412"/>
    <mergeCell ref="C413:E413"/>
    <mergeCell ref="G413:H413"/>
    <mergeCell ref="C414:E414"/>
    <mergeCell ref="G414:H414"/>
    <mergeCell ref="A407:H407"/>
    <mergeCell ref="A408:H408"/>
    <mergeCell ref="A409:H409"/>
    <mergeCell ref="A410:H410"/>
    <mergeCell ref="A411:H411"/>
    <mergeCell ref="F404:G404"/>
    <mergeCell ref="F405:G405"/>
    <mergeCell ref="A406:B406"/>
    <mergeCell ref="C406:F406"/>
    <mergeCell ref="G406:H406"/>
    <mergeCell ref="B399:H399"/>
    <mergeCell ref="A400:D400"/>
    <mergeCell ref="F401:G401"/>
    <mergeCell ref="F402:G402"/>
    <mergeCell ref="F403:G403"/>
    <mergeCell ref="A439:F439"/>
    <mergeCell ref="A440:F440"/>
    <mergeCell ref="A441:H441"/>
    <mergeCell ref="A442:H442"/>
    <mergeCell ref="B443:H443"/>
    <mergeCell ref="A435:F435"/>
    <mergeCell ref="A436:F436"/>
    <mergeCell ref="G436:H436"/>
    <mergeCell ref="A437:F437"/>
    <mergeCell ref="A438:F438"/>
    <mergeCell ref="A430:H430"/>
    <mergeCell ref="A431:H431"/>
    <mergeCell ref="A432:H432"/>
    <mergeCell ref="A433:F433"/>
    <mergeCell ref="G433:H433"/>
    <mergeCell ref="C415:E415"/>
    <mergeCell ref="G415:H415"/>
    <mergeCell ref="A416:H416"/>
    <mergeCell ref="A417:H417"/>
    <mergeCell ref="A418:A420"/>
    <mergeCell ref="B418:B420"/>
    <mergeCell ref="C418:C420"/>
    <mergeCell ref="D418:D420"/>
    <mergeCell ref="E418:E420"/>
    <mergeCell ref="F418:F420"/>
    <mergeCell ref="G418:G420"/>
    <mergeCell ref="H418:H420"/>
    <mergeCell ref="C457:E457"/>
    <mergeCell ref="G457:H457"/>
    <mergeCell ref="C458:E458"/>
    <mergeCell ref="G458:H458"/>
    <mergeCell ref="C459:E459"/>
    <mergeCell ref="G459:H459"/>
    <mergeCell ref="A452:H452"/>
    <mergeCell ref="A453:H453"/>
    <mergeCell ref="A454:H454"/>
    <mergeCell ref="A455:H455"/>
    <mergeCell ref="A456:H456"/>
    <mergeCell ref="F449:G449"/>
    <mergeCell ref="F450:G450"/>
    <mergeCell ref="A451:B451"/>
    <mergeCell ref="C451:F451"/>
    <mergeCell ref="G451:H451"/>
    <mergeCell ref="B444:H444"/>
    <mergeCell ref="A445:D445"/>
    <mergeCell ref="F446:G446"/>
    <mergeCell ref="F447:G447"/>
    <mergeCell ref="F448:G448"/>
    <mergeCell ref="A484:F484"/>
    <mergeCell ref="A485:F485"/>
    <mergeCell ref="A486:H486"/>
    <mergeCell ref="A487:H487"/>
    <mergeCell ref="B488:H488"/>
    <mergeCell ref="A480:F480"/>
    <mergeCell ref="A481:F481"/>
    <mergeCell ref="G481:H481"/>
    <mergeCell ref="A482:F482"/>
    <mergeCell ref="A483:F483"/>
    <mergeCell ref="A475:H475"/>
    <mergeCell ref="A476:H476"/>
    <mergeCell ref="A477:H477"/>
    <mergeCell ref="A478:F478"/>
    <mergeCell ref="G478:H478"/>
    <mergeCell ref="C460:E460"/>
    <mergeCell ref="G460:H460"/>
    <mergeCell ref="A461:H461"/>
    <mergeCell ref="A462:H462"/>
    <mergeCell ref="A463:A465"/>
    <mergeCell ref="B463:B465"/>
    <mergeCell ref="C463:C465"/>
    <mergeCell ref="D463:D465"/>
    <mergeCell ref="E463:E465"/>
    <mergeCell ref="F463:F465"/>
    <mergeCell ref="G463:G465"/>
    <mergeCell ref="H463:H465"/>
    <mergeCell ref="C502:E502"/>
    <mergeCell ref="G502:H502"/>
    <mergeCell ref="C503:E503"/>
    <mergeCell ref="G503:H503"/>
    <mergeCell ref="C504:E504"/>
    <mergeCell ref="G504:H504"/>
    <mergeCell ref="A497:H497"/>
    <mergeCell ref="A498:H498"/>
    <mergeCell ref="A499:H499"/>
    <mergeCell ref="A500:H500"/>
    <mergeCell ref="A501:H501"/>
    <mergeCell ref="F494:G494"/>
    <mergeCell ref="F495:G495"/>
    <mergeCell ref="A496:B496"/>
    <mergeCell ref="C496:F496"/>
    <mergeCell ref="G496:H496"/>
    <mergeCell ref="B489:H489"/>
    <mergeCell ref="A490:D490"/>
    <mergeCell ref="F491:G491"/>
    <mergeCell ref="F492:G492"/>
    <mergeCell ref="F493:G493"/>
    <mergeCell ref="A529:F529"/>
    <mergeCell ref="A530:F530"/>
    <mergeCell ref="A531:H531"/>
    <mergeCell ref="A532:H532"/>
    <mergeCell ref="B533:H533"/>
    <mergeCell ref="A525:F525"/>
    <mergeCell ref="A526:F526"/>
    <mergeCell ref="G526:H526"/>
    <mergeCell ref="A527:F527"/>
    <mergeCell ref="A528:F528"/>
    <mergeCell ref="A520:H520"/>
    <mergeCell ref="A521:H521"/>
    <mergeCell ref="A522:H522"/>
    <mergeCell ref="A523:F523"/>
    <mergeCell ref="G523:H523"/>
    <mergeCell ref="C505:E505"/>
    <mergeCell ref="G505:H505"/>
    <mergeCell ref="A506:H506"/>
    <mergeCell ref="A507:H507"/>
    <mergeCell ref="A508:A510"/>
    <mergeCell ref="B508:B510"/>
    <mergeCell ref="C508:C510"/>
    <mergeCell ref="D508:D510"/>
    <mergeCell ref="E508:E510"/>
    <mergeCell ref="F508:F510"/>
    <mergeCell ref="G508:G510"/>
    <mergeCell ref="H508:H510"/>
    <mergeCell ref="C547:E547"/>
    <mergeCell ref="G547:H547"/>
    <mergeCell ref="C548:E548"/>
    <mergeCell ref="G548:H548"/>
    <mergeCell ref="C549:E549"/>
    <mergeCell ref="G549:H549"/>
    <mergeCell ref="A542:H542"/>
    <mergeCell ref="A543:H543"/>
    <mergeCell ref="A544:H544"/>
    <mergeCell ref="A545:H545"/>
    <mergeCell ref="A546:H546"/>
    <mergeCell ref="F539:G539"/>
    <mergeCell ref="F540:G540"/>
    <mergeCell ref="A541:B541"/>
    <mergeCell ref="C541:F541"/>
    <mergeCell ref="G541:H541"/>
    <mergeCell ref="B534:H534"/>
    <mergeCell ref="A535:D535"/>
    <mergeCell ref="F536:G536"/>
    <mergeCell ref="F537:G537"/>
    <mergeCell ref="F538:G538"/>
    <mergeCell ref="A574:F574"/>
    <mergeCell ref="A575:F575"/>
    <mergeCell ref="A576:H576"/>
    <mergeCell ref="A577:H577"/>
    <mergeCell ref="B578:H578"/>
    <mergeCell ref="A570:F570"/>
    <mergeCell ref="A571:F571"/>
    <mergeCell ref="G571:H571"/>
    <mergeCell ref="A572:F572"/>
    <mergeCell ref="A573:F573"/>
    <mergeCell ref="A565:H565"/>
    <mergeCell ref="A566:H566"/>
    <mergeCell ref="A567:H567"/>
    <mergeCell ref="A568:F568"/>
    <mergeCell ref="G568:H568"/>
    <mergeCell ref="C550:E550"/>
    <mergeCell ref="G550:H550"/>
    <mergeCell ref="A551:H551"/>
    <mergeCell ref="A552:H552"/>
    <mergeCell ref="A553:A555"/>
    <mergeCell ref="B553:B555"/>
    <mergeCell ref="C553:C555"/>
    <mergeCell ref="D553:D555"/>
    <mergeCell ref="E553:E555"/>
    <mergeCell ref="F553:F555"/>
    <mergeCell ref="G553:G555"/>
    <mergeCell ref="H553:H555"/>
    <mergeCell ref="C592:E592"/>
    <mergeCell ref="G592:H592"/>
    <mergeCell ref="C593:E593"/>
    <mergeCell ref="G593:H593"/>
    <mergeCell ref="C594:E594"/>
    <mergeCell ref="G594:H594"/>
    <mergeCell ref="A587:H587"/>
    <mergeCell ref="A588:H588"/>
    <mergeCell ref="A589:H589"/>
    <mergeCell ref="A590:H590"/>
    <mergeCell ref="A591:H591"/>
    <mergeCell ref="F584:G584"/>
    <mergeCell ref="F585:G585"/>
    <mergeCell ref="A586:B586"/>
    <mergeCell ref="C586:F586"/>
    <mergeCell ref="G586:H586"/>
    <mergeCell ref="B579:H579"/>
    <mergeCell ref="A580:D580"/>
    <mergeCell ref="F581:G581"/>
    <mergeCell ref="F582:G582"/>
    <mergeCell ref="F583:G583"/>
    <mergeCell ref="A619:F619"/>
    <mergeCell ref="A620:F620"/>
    <mergeCell ref="A621:H621"/>
    <mergeCell ref="A622:H622"/>
    <mergeCell ref="B623:H623"/>
    <mergeCell ref="A615:F615"/>
    <mergeCell ref="A616:F616"/>
    <mergeCell ref="G616:H616"/>
    <mergeCell ref="A617:F617"/>
    <mergeCell ref="A618:F618"/>
    <mergeCell ref="A610:H610"/>
    <mergeCell ref="A611:H611"/>
    <mergeCell ref="A612:H612"/>
    <mergeCell ref="A613:F613"/>
    <mergeCell ref="G613:H613"/>
    <mergeCell ref="C595:E595"/>
    <mergeCell ref="G595:H595"/>
    <mergeCell ref="A596:H596"/>
    <mergeCell ref="A597:H597"/>
    <mergeCell ref="A598:A600"/>
    <mergeCell ref="B598:B600"/>
    <mergeCell ref="C598:C600"/>
    <mergeCell ref="D598:D600"/>
    <mergeCell ref="E598:E600"/>
    <mergeCell ref="F598:F600"/>
    <mergeCell ref="G598:G600"/>
    <mergeCell ref="H598:H600"/>
    <mergeCell ref="C637:E637"/>
    <mergeCell ref="G637:H637"/>
    <mergeCell ref="C638:E638"/>
    <mergeCell ref="G638:H638"/>
    <mergeCell ref="C639:E639"/>
    <mergeCell ref="G639:H639"/>
    <mergeCell ref="A632:H632"/>
    <mergeCell ref="A633:H633"/>
    <mergeCell ref="A634:H634"/>
    <mergeCell ref="A635:H635"/>
    <mergeCell ref="A636:H636"/>
    <mergeCell ref="F629:G629"/>
    <mergeCell ref="F630:G630"/>
    <mergeCell ref="A631:B631"/>
    <mergeCell ref="C631:F631"/>
    <mergeCell ref="G631:H631"/>
    <mergeCell ref="B624:H624"/>
    <mergeCell ref="A625:D625"/>
    <mergeCell ref="F626:G626"/>
    <mergeCell ref="F627:G627"/>
    <mergeCell ref="F628:G628"/>
    <mergeCell ref="A664:F664"/>
    <mergeCell ref="A665:F665"/>
    <mergeCell ref="A666:H666"/>
    <mergeCell ref="A667:H667"/>
    <mergeCell ref="B668:H668"/>
    <mergeCell ref="A660:F660"/>
    <mergeCell ref="A661:F661"/>
    <mergeCell ref="G661:H661"/>
    <mergeCell ref="A662:F662"/>
    <mergeCell ref="A663:F663"/>
    <mergeCell ref="A655:H655"/>
    <mergeCell ref="A656:H656"/>
    <mergeCell ref="A657:H657"/>
    <mergeCell ref="A658:F658"/>
    <mergeCell ref="G658:H658"/>
    <mergeCell ref="C640:E640"/>
    <mergeCell ref="G640:H640"/>
    <mergeCell ref="A641:H641"/>
    <mergeCell ref="A642:H642"/>
    <mergeCell ref="A643:A645"/>
    <mergeCell ref="B643:B645"/>
    <mergeCell ref="C643:C645"/>
    <mergeCell ref="D643:D645"/>
    <mergeCell ref="E643:E645"/>
    <mergeCell ref="F643:F645"/>
    <mergeCell ref="G643:G645"/>
    <mergeCell ref="H643:H645"/>
    <mergeCell ref="C682:E682"/>
    <mergeCell ref="G682:H682"/>
    <mergeCell ref="C683:E683"/>
    <mergeCell ref="G683:H683"/>
    <mergeCell ref="C684:E684"/>
    <mergeCell ref="G684:H684"/>
    <mergeCell ref="A677:H677"/>
    <mergeCell ref="A678:H678"/>
    <mergeCell ref="A679:H679"/>
    <mergeCell ref="A680:H680"/>
    <mergeCell ref="A681:H681"/>
    <mergeCell ref="F674:G674"/>
    <mergeCell ref="F675:G675"/>
    <mergeCell ref="A676:B676"/>
    <mergeCell ref="C676:F676"/>
    <mergeCell ref="G676:H676"/>
    <mergeCell ref="B669:H669"/>
    <mergeCell ref="A670:D670"/>
    <mergeCell ref="F671:G671"/>
    <mergeCell ref="F672:G672"/>
    <mergeCell ref="F673:G673"/>
    <mergeCell ref="A709:F709"/>
    <mergeCell ref="A710:F710"/>
    <mergeCell ref="A711:H711"/>
    <mergeCell ref="A712:H712"/>
    <mergeCell ref="B713:H713"/>
    <mergeCell ref="A705:F705"/>
    <mergeCell ref="A706:F706"/>
    <mergeCell ref="G706:H706"/>
    <mergeCell ref="A707:F707"/>
    <mergeCell ref="A708:F708"/>
    <mergeCell ref="A700:H700"/>
    <mergeCell ref="A701:H701"/>
    <mergeCell ref="A702:H702"/>
    <mergeCell ref="A703:F703"/>
    <mergeCell ref="G703:H703"/>
    <mergeCell ref="C685:E685"/>
    <mergeCell ref="G685:H685"/>
    <mergeCell ref="A686:H686"/>
    <mergeCell ref="A687:H687"/>
    <mergeCell ref="A688:A690"/>
    <mergeCell ref="B688:B690"/>
    <mergeCell ref="C688:C690"/>
    <mergeCell ref="D688:D690"/>
    <mergeCell ref="E688:E690"/>
    <mergeCell ref="F688:F690"/>
    <mergeCell ref="G688:G690"/>
    <mergeCell ref="H688:H690"/>
    <mergeCell ref="C727:E727"/>
    <mergeCell ref="G727:H727"/>
    <mergeCell ref="C728:E728"/>
    <mergeCell ref="G728:H728"/>
    <mergeCell ref="C729:E729"/>
    <mergeCell ref="G729:H729"/>
    <mergeCell ref="A722:H722"/>
    <mergeCell ref="A723:H723"/>
    <mergeCell ref="A724:H724"/>
    <mergeCell ref="A725:H725"/>
    <mergeCell ref="A726:H726"/>
    <mergeCell ref="F719:G719"/>
    <mergeCell ref="F720:G720"/>
    <mergeCell ref="A721:B721"/>
    <mergeCell ref="C721:F721"/>
    <mergeCell ref="G721:H721"/>
    <mergeCell ref="B714:H714"/>
    <mergeCell ref="A715:D715"/>
    <mergeCell ref="F716:G716"/>
    <mergeCell ref="F717:G717"/>
    <mergeCell ref="F718:G718"/>
    <mergeCell ref="A754:F754"/>
    <mergeCell ref="A755:F755"/>
    <mergeCell ref="A756:H756"/>
    <mergeCell ref="A757:H757"/>
    <mergeCell ref="B758:H758"/>
    <mergeCell ref="A750:F750"/>
    <mergeCell ref="A751:F751"/>
    <mergeCell ref="G751:H751"/>
    <mergeCell ref="A752:F752"/>
    <mergeCell ref="A753:F753"/>
    <mergeCell ref="A745:H745"/>
    <mergeCell ref="A746:H746"/>
    <mergeCell ref="A747:H747"/>
    <mergeCell ref="A748:F748"/>
    <mergeCell ref="G748:H748"/>
    <mergeCell ref="C730:E730"/>
    <mergeCell ref="G730:H730"/>
    <mergeCell ref="A731:H731"/>
    <mergeCell ref="A732:H732"/>
    <mergeCell ref="A733:A735"/>
    <mergeCell ref="B733:B735"/>
    <mergeCell ref="C733:C735"/>
    <mergeCell ref="D733:D735"/>
    <mergeCell ref="E733:E735"/>
    <mergeCell ref="F733:F735"/>
    <mergeCell ref="G733:G735"/>
    <mergeCell ref="H733:H735"/>
    <mergeCell ref="C772:E772"/>
    <mergeCell ref="G772:H772"/>
    <mergeCell ref="C773:E773"/>
    <mergeCell ref="G773:H773"/>
    <mergeCell ref="C774:E774"/>
    <mergeCell ref="G774:H774"/>
    <mergeCell ref="A767:H767"/>
    <mergeCell ref="A768:H768"/>
    <mergeCell ref="A769:H769"/>
    <mergeCell ref="A770:H770"/>
    <mergeCell ref="A771:H771"/>
    <mergeCell ref="F764:G764"/>
    <mergeCell ref="F765:G765"/>
    <mergeCell ref="A766:B766"/>
    <mergeCell ref="C766:F766"/>
    <mergeCell ref="G766:H766"/>
    <mergeCell ref="B759:H759"/>
    <mergeCell ref="A760:D760"/>
    <mergeCell ref="F761:G761"/>
    <mergeCell ref="F762:G762"/>
    <mergeCell ref="F763:G763"/>
    <mergeCell ref="A799:F799"/>
    <mergeCell ref="A800:F800"/>
    <mergeCell ref="A801:H801"/>
    <mergeCell ref="A802:H802"/>
    <mergeCell ref="B803:H803"/>
    <mergeCell ref="A795:F795"/>
    <mergeCell ref="A796:F796"/>
    <mergeCell ref="G796:H796"/>
    <mergeCell ref="A797:F797"/>
    <mergeCell ref="A798:F798"/>
    <mergeCell ref="A790:H790"/>
    <mergeCell ref="A791:H791"/>
    <mergeCell ref="A792:H792"/>
    <mergeCell ref="A793:F793"/>
    <mergeCell ref="G793:H793"/>
    <mergeCell ref="C775:F775"/>
    <mergeCell ref="G775:H775"/>
    <mergeCell ref="A776:H776"/>
    <mergeCell ref="A777:H777"/>
    <mergeCell ref="A778:A780"/>
    <mergeCell ref="B778:B780"/>
    <mergeCell ref="C778:C780"/>
    <mergeCell ref="D778:D780"/>
    <mergeCell ref="E778:E780"/>
    <mergeCell ref="F778:F780"/>
    <mergeCell ref="G778:G780"/>
    <mergeCell ref="H778:H780"/>
    <mergeCell ref="C817:E817"/>
    <mergeCell ref="G817:H817"/>
    <mergeCell ref="C818:E818"/>
    <mergeCell ref="G818:H818"/>
    <mergeCell ref="C819:E819"/>
    <mergeCell ref="G819:H819"/>
    <mergeCell ref="A812:H812"/>
    <mergeCell ref="A813:H813"/>
    <mergeCell ref="A814:H814"/>
    <mergeCell ref="A815:H815"/>
    <mergeCell ref="A816:H816"/>
    <mergeCell ref="F809:G809"/>
    <mergeCell ref="F810:G810"/>
    <mergeCell ref="A811:B811"/>
    <mergeCell ref="C811:F811"/>
    <mergeCell ref="G811:H811"/>
    <mergeCell ref="B804:H804"/>
    <mergeCell ref="A805:D805"/>
    <mergeCell ref="F806:G806"/>
    <mergeCell ref="F807:G807"/>
    <mergeCell ref="F808:G808"/>
    <mergeCell ref="A844:F844"/>
    <mergeCell ref="A845:F845"/>
    <mergeCell ref="A846:H846"/>
    <mergeCell ref="A847:H847"/>
    <mergeCell ref="B848:H848"/>
    <mergeCell ref="A840:F840"/>
    <mergeCell ref="A841:F841"/>
    <mergeCell ref="G841:H841"/>
    <mergeCell ref="A842:F842"/>
    <mergeCell ref="A843:F843"/>
    <mergeCell ref="A835:H835"/>
    <mergeCell ref="A836:H836"/>
    <mergeCell ref="A837:H837"/>
    <mergeCell ref="A838:F838"/>
    <mergeCell ref="G838:H838"/>
    <mergeCell ref="C820:E820"/>
    <mergeCell ref="G820:H820"/>
    <mergeCell ref="A821:H821"/>
    <mergeCell ref="A822:H822"/>
    <mergeCell ref="A823:A825"/>
    <mergeCell ref="B823:B825"/>
    <mergeCell ref="C823:C825"/>
    <mergeCell ref="D823:D825"/>
    <mergeCell ref="E823:E825"/>
    <mergeCell ref="F823:F825"/>
    <mergeCell ref="G823:G825"/>
    <mergeCell ref="H823:H825"/>
    <mergeCell ref="C862:E862"/>
    <mergeCell ref="G862:H862"/>
    <mergeCell ref="C863:E863"/>
    <mergeCell ref="G863:H863"/>
    <mergeCell ref="C864:E864"/>
    <mergeCell ref="G864:H864"/>
    <mergeCell ref="A857:H857"/>
    <mergeCell ref="A858:H858"/>
    <mergeCell ref="A859:H859"/>
    <mergeCell ref="A860:H860"/>
    <mergeCell ref="A861:H861"/>
    <mergeCell ref="F854:G854"/>
    <mergeCell ref="F855:G855"/>
    <mergeCell ref="A856:B856"/>
    <mergeCell ref="C856:F856"/>
    <mergeCell ref="G856:H856"/>
    <mergeCell ref="B849:H849"/>
    <mergeCell ref="A850:D850"/>
    <mergeCell ref="F851:G851"/>
    <mergeCell ref="F852:G852"/>
    <mergeCell ref="F853:G853"/>
    <mergeCell ref="A889:F889"/>
    <mergeCell ref="A890:F890"/>
    <mergeCell ref="A891:H891"/>
    <mergeCell ref="A892:H892"/>
    <mergeCell ref="B893:H893"/>
    <mergeCell ref="A885:F885"/>
    <mergeCell ref="A886:F886"/>
    <mergeCell ref="G886:H886"/>
    <mergeCell ref="A887:F887"/>
    <mergeCell ref="A888:F888"/>
    <mergeCell ref="A880:H880"/>
    <mergeCell ref="A881:H881"/>
    <mergeCell ref="A882:H882"/>
    <mergeCell ref="A883:F883"/>
    <mergeCell ref="G883:H883"/>
    <mergeCell ref="C865:E865"/>
    <mergeCell ref="G865:H865"/>
    <mergeCell ref="A866:H866"/>
    <mergeCell ref="A867:H867"/>
    <mergeCell ref="A868:A870"/>
    <mergeCell ref="B868:B870"/>
    <mergeCell ref="C868:C870"/>
    <mergeCell ref="D868:D870"/>
    <mergeCell ref="E868:E870"/>
    <mergeCell ref="F868:F870"/>
    <mergeCell ref="G868:G870"/>
    <mergeCell ref="H868:H870"/>
    <mergeCell ref="C907:E907"/>
    <mergeCell ref="G907:H907"/>
    <mergeCell ref="C908:E908"/>
    <mergeCell ref="G908:H908"/>
    <mergeCell ref="C909:E909"/>
    <mergeCell ref="G909:H909"/>
    <mergeCell ref="A902:H902"/>
    <mergeCell ref="A903:H903"/>
    <mergeCell ref="A904:H904"/>
    <mergeCell ref="A905:H905"/>
    <mergeCell ref="A906:H906"/>
    <mergeCell ref="F899:G899"/>
    <mergeCell ref="F900:G900"/>
    <mergeCell ref="A901:B901"/>
    <mergeCell ref="C901:F901"/>
    <mergeCell ref="G901:H901"/>
    <mergeCell ref="B894:H894"/>
    <mergeCell ref="A895:D895"/>
    <mergeCell ref="F896:G896"/>
    <mergeCell ref="F897:G897"/>
    <mergeCell ref="F898:G898"/>
    <mergeCell ref="A925:H925"/>
    <mergeCell ref="A926:H926"/>
    <mergeCell ref="A927:H927"/>
    <mergeCell ref="A928:F928"/>
    <mergeCell ref="G928:H928"/>
    <mergeCell ref="C910:E910"/>
    <mergeCell ref="G910:H910"/>
    <mergeCell ref="A911:H911"/>
    <mergeCell ref="A912:H912"/>
    <mergeCell ref="A913:A915"/>
    <mergeCell ref="B913:B915"/>
    <mergeCell ref="C913:C915"/>
    <mergeCell ref="D913:D915"/>
    <mergeCell ref="E913:E915"/>
    <mergeCell ref="F913:F915"/>
    <mergeCell ref="G913:G915"/>
    <mergeCell ref="H913:H915"/>
    <mergeCell ref="F944:G944"/>
    <mergeCell ref="F945:G945"/>
    <mergeCell ref="A946:B946"/>
    <mergeCell ref="C946:F946"/>
    <mergeCell ref="G946:H946"/>
    <mergeCell ref="B939:H939"/>
    <mergeCell ref="A940:D940"/>
    <mergeCell ref="F941:G941"/>
    <mergeCell ref="F942:G942"/>
    <mergeCell ref="F943:G943"/>
    <mergeCell ref="A934:F934"/>
    <mergeCell ref="A935:F935"/>
    <mergeCell ref="A936:H936"/>
    <mergeCell ref="A937:H937"/>
    <mergeCell ref="B938:H938"/>
    <mergeCell ref="A930:F930"/>
    <mergeCell ref="A931:F931"/>
    <mergeCell ref="G931:H931"/>
    <mergeCell ref="A932:F932"/>
    <mergeCell ref="A933:F93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95"/>
  <sheetViews>
    <sheetView workbookViewId="0">
      <selection activeCell="A3" sqref="A3:L3"/>
    </sheetView>
  </sheetViews>
  <sheetFormatPr defaultColWidth="14.42578125" defaultRowHeight="12.75"/>
  <cols>
    <col min="1" max="1" width="6" customWidth="1"/>
    <col min="2" max="2" width="24.5703125" customWidth="1"/>
    <col min="3" max="3" width="10.85546875" customWidth="1"/>
    <col min="4" max="4" width="7.28515625" customWidth="1"/>
    <col min="5" max="5" width="8.85546875" customWidth="1"/>
    <col min="6" max="6" width="5.42578125" customWidth="1"/>
    <col min="7" max="7" width="13.7109375" customWidth="1"/>
    <col min="8" max="8" width="4.28515625" customWidth="1"/>
    <col min="9" max="9" width="5.7109375" customWidth="1"/>
    <col min="10" max="10" width="8.7109375" customWidth="1"/>
    <col min="11" max="11" width="7.7109375" customWidth="1"/>
    <col min="12" max="12" width="8.85546875" customWidth="1"/>
    <col min="13" max="13" width="14.42578125" customWidth="1"/>
    <col min="14" max="14" width="14.5703125" customWidth="1"/>
  </cols>
  <sheetData>
    <row r="1" spans="1:28" ht="15.75" customHeight="1">
      <c r="A1" s="598" t="s">
        <v>118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  <c r="L1" s="505"/>
      <c r="M1" s="40"/>
      <c r="N1" s="24"/>
      <c r="O1" s="24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</row>
    <row r="2" spans="1:28" ht="15.75" customHeight="1">
      <c r="A2" s="599" t="s">
        <v>204</v>
      </c>
      <c r="B2" s="487"/>
      <c r="C2" s="487"/>
      <c r="D2" s="487"/>
      <c r="E2" s="487"/>
      <c r="F2" s="487"/>
      <c r="G2" s="487"/>
      <c r="H2" s="487"/>
      <c r="I2" s="487"/>
      <c r="J2" s="487"/>
      <c r="K2" s="487"/>
      <c r="L2" s="488"/>
      <c r="M2" s="40"/>
      <c r="N2" s="24"/>
      <c r="O2" s="24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</row>
    <row r="3" spans="1:28" ht="15.75" customHeight="1">
      <c r="A3" s="599" t="s">
        <v>205</v>
      </c>
      <c r="B3" s="487"/>
      <c r="C3" s="487"/>
      <c r="D3" s="487"/>
      <c r="E3" s="487"/>
      <c r="F3" s="487"/>
      <c r="G3" s="487"/>
      <c r="H3" s="487"/>
      <c r="I3" s="487"/>
      <c r="J3" s="487"/>
      <c r="K3" s="487"/>
      <c r="L3" s="488"/>
      <c r="M3" s="40"/>
      <c r="N3" s="24"/>
      <c r="O3" s="24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</row>
    <row r="4" spans="1:28" ht="15.75" customHeight="1">
      <c r="A4" s="2" t="s">
        <v>121</v>
      </c>
      <c r="B4" s="2" t="s">
        <v>122</v>
      </c>
      <c r="C4" s="2" t="s">
        <v>123</v>
      </c>
      <c r="D4" s="2" t="s">
        <v>124</v>
      </c>
      <c r="E4" s="2" t="s">
        <v>125</v>
      </c>
      <c r="F4" s="2" t="s">
        <v>126</v>
      </c>
      <c r="G4" s="2" t="s">
        <v>127</v>
      </c>
      <c r="H4" s="2" t="s">
        <v>206</v>
      </c>
      <c r="I4" s="2" t="s">
        <v>207</v>
      </c>
      <c r="J4" s="2" t="s">
        <v>128</v>
      </c>
      <c r="K4" s="2" t="s">
        <v>129</v>
      </c>
      <c r="L4" s="2" t="s">
        <v>130</v>
      </c>
      <c r="M4" s="40"/>
      <c r="N4" s="24"/>
      <c r="O4" s="24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</row>
    <row r="5" spans="1:28" ht="15.75" customHeight="1">
      <c r="A5" s="599" t="s">
        <v>208</v>
      </c>
      <c r="B5" s="488"/>
      <c r="C5" s="2">
        <v>40</v>
      </c>
      <c r="D5" s="2">
        <v>40</v>
      </c>
      <c r="E5" s="2">
        <v>40</v>
      </c>
      <c r="F5" s="2">
        <v>40</v>
      </c>
      <c r="G5" s="2">
        <v>40</v>
      </c>
      <c r="H5" s="2">
        <v>40</v>
      </c>
      <c r="I5" s="2">
        <v>40</v>
      </c>
      <c r="J5" s="2">
        <v>200</v>
      </c>
      <c r="K5" s="33">
        <v>1</v>
      </c>
      <c r="L5" s="2"/>
      <c r="M5" s="40"/>
      <c r="N5" s="24"/>
      <c r="O5" s="24"/>
      <c r="P5" s="24"/>
      <c r="Q5" s="24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</row>
    <row r="6" spans="1:28" ht="15.75" customHeight="1">
      <c r="A6" s="2">
        <v>1</v>
      </c>
      <c r="B6" s="37"/>
      <c r="C6" s="2"/>
      <c r="D6" s="2"/>
      <c r="E6" s="2"/>
      <c r="F6" s="2"/>
      <c r="G6" s="2"/>
      <c r="H6" s="2"/>
      <c r="I6" s="2"/>
      <c r="J6" s="2">
        <f t="shared" ref="J6:J34" si="0">C6+D6+E6+F6+G6</f>
        <v>0</v>
      </c>
      <c r="K6" s="2">
        <f t="shared" ref="K6:K34" si="1">J6/200*100</f>
        <v>0</v>
      </c>
      <c r="L6" s="2" t="str">
        <f t="shared" ref="L6:L34" si="2">IF(K6&gt;=91,"A1",IF(K6&gt;=81,"A2",IF(K6&gt;=71,"B1",IF(K6&gt;=61,"B2",IF(K6&gt;=51,"C1",IF(K6&gt;=41,"C2",IF(K6&gt;=33,"D","E")))))))</f>
        <v>E</v>
      </c>
      <c r="M6" s="40"/>
      <c r="N6" s="24"/>
      <c r="O6" s="24"/>
      <c r="P6" s="24"/>
      <c r="Q6" s="24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</row>
    <row r="7" spans="1:28" ht="15.75" customHeight="1">
      <c r="A7" s="2">
        <v>2</v>
      </c>
      <c r="B7" s="37"/>
      <c r="C7" s="2"/>
      <c r="D7" s="2"/>
      <c r="E7" s="2"/>
      <c r="F7" s="2"/>
      <c r="G7" s="2"/>
      <c r="H7" s="2"/>
      <c r="I7" s="2"/>
      <c r="J7" s="2">
        <f t="shared" si="0"/>
        <v>0</v>
      </c>
      <c r="K7" s="2">
        <f t="shared" si="1"/>
        <v>0</v>
      </c>
      <c r="L7" s="2" t="str">
        <f t="shared" si="2"/>
        <v>E</v>
      </c>
      <c r="M7" s="40"/>
      <c r="N7" s="24"/>
      <c r="O7" s="24"/>
      <c r="P7" s="24"/>
      <c r="Q7" s="24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</row>
    <row r="8" spans="1:28" ht="14.25" customHeight="1">
      <c r="A8" s="2">
        <v>3</v>
      </c>
      <c r="B8" s="37"/>
      <c r="C8" s="2"/>
      <c r="D8" s="2"/>
      <c r="E8" s="2"/>
      <c r="F8" s="2"/>
      <c r="G8" s="2"/>
      <c r="H8" s="2"/>
      <c r="I8" s="2"/>
      <c r="J8" s="2">
        <f t="shared" si="0"/>
        <v>0</v>
      </c>
      <c r="K8" s="2">
        <f t="shared" si="1"/>
        <v>0</v>
      </c>
      <c r="L8" s="2" t="str">
        <f t="shared" si="2"/>
        <v>E</v>
      </c>
      <c r="M8" s="40"/>
      <c r="N8" s="24"/>
      <c r="O8" s="24"/>
      <c r="P8" s="24"/>
      <c r="Q8" s="24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</row>
    <row r="9" spans="1:28" ht="14.25" customHeight="1">
      <c r="A9" s="2">
        <v>4</v>
      </c>
      <c r="B9" s="37"/>
      <c r="C9" s="2"/>
      <c r="D9" s="2"/>
      <c r="E9" s="2"/>
      <c r="F9" s="2"/>
      <c r="G9" s="2"/>
      <c r="H9" s="2"/>
      <c r="I9" s="2"/>
      <c r="J9" s="2">
        <f t="shared" si="0"/>
        <v>0</v>
      </c>
      <c r="K9" s="2">
        <f t="shared" si="1"/>
        <v>0</v>
      </c>
      <c r="L9" s="2" t="str">
        <f t="shared" si="2"/>
        <v>E</v>
      </c>
      <c r="M9" s="40"/>
      <c r="N9" s="24"/>
      <c r="O9" s="24"/>
      <c r="P9" s="24"/>
      <c r="Q9" s="24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</row>
    <row r="10" spans="1:28" ht="14.25" customHeight="1">
      <c r="A10" s="2">
        <v>5</v>
      </c>
      <c r="B10" s="37"/>
      <c r="C10" s="2"/>
      <c r="D10" s="2"/>
      <c r="E10" s="2"/>
      <c r="F10" s="2"/>
      <c r="G10" s="2"/>
      <c r="H10" s="2"/>
      <c r="I10" s="2"/>
      <c r="J10" s="2">
        <f t="shared" si="0"/>
        <v>0</v>
      </c>
      <c r="K10" s="2">
        <f t="shared" si="1"/>
        <v>0</v>
      </c>
      <c r="L10" s="2" t="str">
        <f t="shared" si="2"/>
        <v>E</v>
      </c>
      <c r="M10" s="40"/>
      <c r="N10" s="24"/>
      <c r="O10" s="24"/>
      <c r="P10" s="24"/>
      <c r="Q10" s="24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</row>
    <row r="11" spans="1:28" ht="14.25" customHeight="1">
      <c r="A11" s="2">
        <v>6</v>
      </c>
      <c r="B11" s="37"/>
      <c r="C11" s="2"/>
      <c r="D11" s="2"/>
      <c r="E11" s="2"/>
      <c r="F11" s="2"/>
      <c r="G11" s="2"/>
      <c r="H11" s="2"/>
      <c r="I11" s="2"/>
      <c r="J11" s="2">
        <f t="shared" si="0"/>
        <v>0</v>
      </c>
      <c r="K11" s="2">
        <f t="shared" si="1"/>
        <v>0</v>
      </c>
      <c r="L11" s="2" t="str">
        <f t="shared" si="2"/>
        <v>E</v>
      </c>
      <c r="M11" s="40"/>
      <c r="N11" s="24"/>
      <c r="O11" s="24"/>
      <c r="P11" s="24"/>
      <c r="Q11" s="24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</row>
    <row r="12" spans="1:28" ht="14.25" customHeight="1">
      <c r="A12" s="2">
        <v>7</v>
      </c>
      <c r="B12" s="37"/>
      <c r="C12" s="2"/>
      <c r="D12" s="2"/>
      <c r="E12" s="2"/>
      <c r="F12" s="2"/>
      <c r="G12" s="2"/>
      <c r="H12" s="2"/>
      <c r="I12" s="2"/>
      <c r="J12" s="2">
        <f t="shared" si="0"/>
        <v>0</v>
      </c>
      <c r="K12" s="2">
        <f t="shared" si="1"/>
        <v>0</v>
      </c>
      <c r="L12" s="2" t="str">
        <f t="shared" si="2"/>
        <v>E</v>
      </c>
      <c r="M12" s="40"/>
      <c r="N12" s="24"/>
      <c r="O12" s="24"/>
      <c r="P12" s="24"/>
      <c r="Q12" s="24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</row>
    <row r="13" spans="1:28" ht="14.25" customHeight="1">
      <c r="A13" s="2">
        <v>8</v>
      </c>
      <c r="B13" s="37"/>
      <c r="C13" s="2"/>
      <c r="D13" s="2"/>
      <c r="E13" s="2"/>
      <c r="F13" s="2"/>
      <c r="G13" s="2"/>
      <c r="H13" s="2"/>
      <c r="I13" s="2"/>
      <c r="J13" s="2">
        <f t="shared" si="0"/>
        <v>0</v>
      </c>
      <c r="K13" s="2">
        <f t="shared" si="1"/>
        <v>0</v>
      </c>
      <c r="L13" s="2" t="str">
        <f t="shared" si="2"/>
        <v>E</v>
      </c>
      <c r="M13" s="40"/>
      <c r="N13" s="24"/>
      <c r="O13" s="24"/>
      <c r="P13" s="24"/>
      <c r="Q13" s="24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</row>
    <row r="14" spans="1:28" ht="14.25" customHeight="1">
      <c r="A14" s="2">
        <v>9</v>
      </c>
      <c r="B14" s="37"/>
      <c r="C14" s="2"/>
      <c r="D14" s="2"/>
      <c r="E14" s="2"/>
      <c r="F14" s="2"/>
      <c r="G14" s="2"/>
      <c r="H14" s="2"/>
      <c r="I14" s="2"/>
      <c r="J14" s="2">
        <f t="shared" si="0"/>
        <v>0</v>
      </c>
      <c r="K14" s="2">
        <f t="shared" si="1"/>
        <v>0</v>
      </c>
      <c r="L14" s="2" t="str">
        <f t="shared" si="2"/>
        <v>E</v>
      </c>
      <c r="M14" s="40"/>
      <c r="N14" s="24"/>
      <c r="O14" s="24"/>
      <c r="P14" s="24"/>
      <c r="Q14" s="24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</row>
    <row r="15" spans="1:28" ht="14.25" customHeight="1">
      <c r="A15" s="2">
        <v>10</v>
      </c>
      <c r="B15" s="37"/>
      <c r="C15" s="2"/>
      <c r="D15" s="2"/>
      <c r="E15" s="2"/>
      <c r="F15" s="2"/>
      <c r="G15" s="2"/>
      <c r="H15" s="2"/>
      <c r="I15" s="2"/>
      <c r="J15" s="2">
        <f t="shared" si="0"/>
        <v>0</v>
      </c>
      <c r="K15" s="2">
        <f t="shared" si="1"/>
        <v>0</v>
      </c>
      <c r="L15" s="2" t="str">
        <f t="shared" si="2"/>
        <v>E</v>
      </c>
      <c r="M15" s="40"/>
      <c r="N15" s="24"/>
      <c r="O15" s="24"/>
      <c r="P15" s="24"/>
      <c r="Q15" s="24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</row>
    <row r="16" spans="1:28" ht="14.25" customHeight="1">
      <c r="A16" s="2">
        <v>11</v>
      </c>
      <c r="B16" s="37"/>
      <c r="C16" s="2"/>
      <c r="D16" s="2"/>
      <c r="E16" s="2"/>
      <c r="F16" s="2"/>
      <c r="G16" s="2"/>
      <c r="H16" s="2"/>
      <c r="I16" s="2"/>
      <c r="J16" s="2">
        <f t="shared" si="0"/>
        <v>0</v>
      </c>
      <c r="K16" s="2">
        <f t="shared" si="1"/>
        <v>0</v>
      </c>
      <c r="L16" s="2" t="str">
        <f t="shared" si="2"/>
        <v>E</v>
      </c>
      <c r="M16" s="40"/>
      <c r="N16" s="24"/>
      <c r="O16" s="24"/>
      <c r="P16" s="24"/>
      <c r="Q16" s="24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</row>
    <row r="17" spans="1:28" ht="14.25" customHeight="1">
      <c r="A17" s="2">
        <v>12</v>
      </c>
      <c r="B17" s="37"/>
      <c r="C17" s="2"/>
      <c r="D17" s="2"/>
      <c r="E17" s="2"/>
      <c r="F17" s="2"/>
      <c r="G17" s="2"/>
      <c r="H17" s="2"/>
      <c r="I17" s="2"/>
      <c r="J17" s="2">
        <f t="shared" si="0"/>
        <v>0</v>
      </c>
      <c r="K17" s="2">
        <f t="shared" si="1"/>
        <v>0</v>
      </c>
      <c r="L17" s="2" t="str">
        <f t="shared" si="2"/>
        <v>E</v>
      </c>
      <c r="M17" s="40"/>
      <c r="N17" s="24"/>
      <c r="O17" s="24"/>
      <c r="P17" s="24"/>
      <c r="Q17" s="24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</row>
    <row r="18" spans="1:28" ht="14.25" customHeight="1">
      <c r="A18" s="2">
        <v>13</v>
      </c>
      <c r="B18" s="37"/>
      <c r="C18" s="2"/>
      <c r="D18" s="2"/>
      <c r="E18" s="2"/>
      <c r="F18" s="2"/>
      <c r="G18" s="2"/>
      <c r="H18" s="2"/>
      <c r="I18" s="2"/>
      <c r="J18" s="2">
        <f t="shared" si="0"/>
        <v>0</v>
      </c>
      <c r="K18" s="2">
        <f t="shared" si="1"/>
        <v>0</v>
      </c>
      <c r="L18" s="2" t="str">
        <f t="shared" si="2"/>
        <v>E</v>
      </c>
      <c r="M18" s="40"/>
      <c r="N18" s="24"/>
      <c r="O18" s="24"/>
      <c r="P18" s="24"/>
      <c r="Q18" s="24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</row>
    <row r="19" spans="1:28" ht="14.25" customHeight="1">
      <c r="A19" s="2">
        <v>14</v>
      </c>
      <c r="B19" s="37"/>
      <c r="C19" s="2"/>
      <c r="D19" s="2"/>
      <c r="E19" s="2"/>
      <c r="F19" s="2"/>
      <c r="G19" s="2"/>
      <c r="H19" s="2"/>
      <c r="I19" s="2"/>
      <c r="J19" s="2">
        <f t="shared" si="0"/>
        <v>0</v>
      </c>
      <c r="K19" s="2">
        <f t="shared" si="1"/>
        <v>0</v>
      </c>
      <c r="L19" s="2" t="str">
        <f t="shared" si="2"/>
        <v>E</v>
      </c>
      <c r="M19" s="40"/>
      <c r="N19" s="24"/>
      <c r="O19" s="24"/>
      <c r="P19" s="24"/>
      <c r="Q19" s="24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</row>
    <row r="20" spans="1:28" ht="14.25" customHeight="1">
      <c r="A20" s="2">
        <v>15</v>
      </c>
      <c r="B20" s="37"/>
      <c r="C20" s="2"/>
      <c r="D20" s="2"/>
      <c r="E20" s="2"/>
      <c r="F20" s="2"/>
      <c r="G20" s="2"/>
      <c r="H20" s="2"/>
      <c r="I20" s="2"/>
      <c r="J20" s="2">
        <f t="shared" si="0"/>
        <v>0</v>
      </c>
      <c r="K20" s="2">
        <f t="shared" si="1"/>
        <v>0</v>
      </c>
      <c r="L20" s="2" t="str">
        <f t="shared" si="2"/>
        <v>E</v>
      </c>
      <c r="M20" s="40"/>
      <c r="N20" s="24"/>
      <c r="O20" s="24"/>
      <c r="P20" s="24"/>
      <c r="Q20" s="24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</row>
    <row r="21" spans="1:28" ht="14.25" customHeight="1">
      <c r="A21" s="2">
        <v>16</v>
      </c>
      <c r="B21" s="37"/>
      <c r="C21" s="2"/>
      <c r="D21" s="2"/>
      <c r="E21" s="2"/>
      <c r="F21" s="2"/>
      <c r="G21" s="2"/>
      <c r="H21" s="2"/>
      <c r="I21" s="2"/>
      <c r="J21" s="2">
        <f t="shared" si="0"/>
        <v>0</v>
      </c>
      <c r="K21" s="2">
        <f t="shared" si="1"/>
        <v>0</v>
      </c>
      <c r="L21" s="2" t="str">
        <f t="shared" si="2"/>
        <v>E</v>
      </c>
      <c r="M21" s="40"/>
      <c r="N21" s="24"/>
      <c r="O21" s="24"/>
      <c r="P21" s="24"/>
      <c r="Q21" s="24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</row>
    <row r="22" spans="1:28" ht="14.25" customHeight="1">
      <c r="A22" s="2">
        <v>17</v>
      </c>
      <c r="B22" s="37"/>
      <c r="C22" s="2"/>
      <c r="D22" s="2"/>
      <c r="E22" s="2"/>
      <c r="F22" s="2"/>
      <c r="G22" s="2"/>
      <c r="H22" s="2"/>
      <c r="I22" s="2"/>
      <c r="J22" s="2">
        <f t="shared" si="0"/>
        <v>0</v>
      </c>
      <c r="K22" s="2">
        <f t="shared" si="1"/>
        <v>0</v>
      </c>
      <c r="L22" s="2" t="str">
        <f t="shared" si="2"/>
        <v>E</v>
      </c>
      <c r="M22" s="40"/>
      <c r="N22" s="24"/>
      <c r="O22" s="24"/>
      <c r="P22" s="24"/>
      <c r="Q22" s="24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</row>
    <row r="23" spans="1:28" ht="14.25" customHeight="1">
      <c r="A23" s="2">
        <v>18</v>
      </c>
      <c r="B23" s="37"/>
      <c r="C23" s="2"/>
      <c r="D23" s="2"/>
      <c r="E23" s="2"/>
      <c r="F23" s="2"/>
      <c r="G23" s="2"/>
      <c r="H23" s="2"/>
      <c r="I23" s="2"/>
      <c r="J23" s="2">
        <f t="shared" si="0"/>
        <v>0</v>
      </c>
      <c r="K23" s="2">
        <f t="shared" si="1"/>
        <v>0</v>
      </c>
      <c r="L23" s="2" t="str">
        <f t="shared" si="2"/>
        <v>E</v>
      </c>
      <c r="M23" s="40"/>
      <c r="N23" s="24"/>
      <c r="O23" s="24"/>
      <c r="P23" s="24"/>
      <c r="Q23" s="24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</row>
    <row r="24" spans="1:28" ht="15.75" customHeight="1">
      <c r="A24" s="2">
        <v>19</v>
      </c>
      <c r="B24" s="37"/>
      <c r="C24" s="2"/>
      <c r="D24" s="2"/>
      <c r="E24" s="2"/>
      <c r="F24" s="2"/>
      <c r="G24" s="2"/>
      <c r="H24" s="2"/>
      <c r="I24" s="2"/>
      <c r="J24" s="2">
        <f t="shared" si="0"/>
        <v>0</v>
      </c>
      <c r="K24" s="2">
        <f t="shared" si="1"/>
        <v>0</v>
      </c>
      <c r="L24" s="2" t="str">
        <f t="shared" si="2"/>
        <v>E</v>
      </c>
      <c r="M24" s="40"/>
      <c r="N24" s="24"/>
      <c r="O24" s="24"/>
      <c r="P24" s="24"/>
      <c r="Q24" s="24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</row>
    <row r="25" spans="1:28" ht="15.75" customHeight="1">
      <c r="A25" s="2">
        <v>20</v>
      </c>
      <c r="B25" s="37"/>
      <c r="C25" s="2"/>
      <c r="D25" s="2"/>
      <c r="E25" s="2"/>
      <c r="F25" s="2"/>
      <c r="G25" s="2"/>
      <c r="H25" s="2"/>
      <c r="I25" s="2"/>
      <c r="J25" s="2">
        <f t="shared" si="0"/>
        <v>0</v>
      </c>
      <c r="K25" s="2">
        <f t="shared" si="1"/>
        <v>0</v>
      </c>
      <c r="L25" s="2" t="str">
        <f t="shared" si="2"/>
        <v>E</v>
      </c>
      <c r="M25" s="40"/>
      <c r="N25" s="24"/>
      <c r="O25" s="24"/>
      <c r="P25" s="24"/>
      <c r="Q25" s="24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</row>
    <row r="26" spans="1:28" ht="15.75" customHeight="1">
      <c r="A26" s="2">
        <v>21</v>
      </c>
      <c r="B26" s="37"/>
      <c r="C26" s="2"/>
      <c r="D26" s="2"/>
      <c r="E26" s="2"/>
      <c r="F26" s="2"/>
      <c r="G26" s="2"/>
      <c r="H26" s="2"/>
      <c r="I26" s="2"/>
      <c r="J26" s="2">
        <f t="shared" si="0"/>
        <v>0</v>
      </c>
      <c r="K26" s="2">
        <f t="shared" si="1"/>
        <v>0</v>
      </c>
      <c r="L26" s="2" t="str">
        <f t="shared" si="2"/>
        <v>E</v>
      </c>
      <c r="M26" s="40"/>
      <c r="N26" s="24"/>
      <c r="O26" s="24"/>
      <c r="P26" s="24"/>
      <c r="Q26" s="24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</row>
    <row r="27" spans="1:28" ht="15.75" customHeight="1">
      <c r="A27" s="2">
        <v>22</v>
      </c>
      <c r="B27" s="37"/>
      <c r="C27" s="2"/>
      <c r="D27" s="2"/>
      <c r="E27" s="2"/>
      <c r="F27" s="2"/>
      <c r="G27" s="2"/>
      <c r="H27" s="2"/>
      <c r="I27" s="2"/>
      <c r="J27" s="2">
        <f t="shared" si="0"/>
        <v>0</v>
      </c>
      <c r="K27" s="2">
        <f t="shared" si="1"/>
        <v>0</v>
      </c>
      <c r="L27" s="2" t="str">
        <f t="shared" si="2"/>
        <v>E</v>
      </c>
      <c r="M27" s="40"/>
      <c r="N27" s="24"/>
      <c r="O27" s="24"/>
      <c r="P27" s="24"/>
      <c r="Q27" s="24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</row>
    <row r="28" spans="1:28" ht="15.75" customHeight="1">
      <c r="A28" s="2">
        <v>23</v>
      </c>
      <c r="B28" s="37"/>
      <c r="C28" s="2"/>
      <c r="D28" s="2"/>
      <c r="E28" s="2"/>
      <c r="F28" s="2"/>
      <c r="G28" s="2"/>
      <c r="H28" s="2"/>
      <c r="I28" s="2"/>
      <c r="J28" s="2">
        <f t="shared" si="0"/>
        <v>0</v>
      </c>
      <c r="K28" s="2">
        <f t="shared" si="1"/>
        <v>0</v>
      </c>
      <c r="L28" s="2" t="str">
        <f t="shared" si="2"/>
        <v>E</v>
      </c>
      <c r="M28" s="40"/>
      <c r="N28" s="24"/>
      <c r="O28" s="24"/>
      <c r="P28" s="24"/>
      <c r="Q28" s="24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</row>
    <row r="29" spans="1:28" ht="15.75" customHeight="1">
      <c r="A29" s="2">
        <v>24</v>
      </c>
      <c r="B29" s="37"/>
      <c r="C29" s="2"/>
      <c r="D29" s="2"/>
      <c r="E29" s="2"/>
      <c r="F29" s="2"/>
      <c r="G29" s="2"/>
      <c r="H29" s="2"/>
      <c r="I29" s="2"/>
      <c r="J29" s="2">
        <f t="shared" si="0"/>
        <v>0</v>
      </c>
      <c r="K29" s="2">
        <f t="shared" si="1"/>
        <v>0</v>
      </c>
      <c r="L29" s="2" t="str">
        <f t="shared" si="2"/>
        <v>E</v>
      </c>
      <c r="M29" s="40"/>
      <c r="N29" s="24"/>
      <c r="O29" s="24"/>
      <c r="P29" s="24"/>
      <c r="Q29" s="24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</row>
    <row r="30" spans="1:28" ht="15.75" customHeight="1">
      <c r="A30" s="2">
        <v>25</v>
      </c>
      <c r="B30" s="37"/>
      <c r="C30" s="2"/>
      <c r="D30" s="2"/>
      <c r="E30" s="2"/>
      <c r="F30" s="2"/>
      <c r="G30" s="2"/>
      <c r="H30" s="2"/>
      <c r="I30" s="2"/>
      <c r="J30" s="2">
        <f t="shared" si="0"/>
        <v>0</v>
      </c>
      <c r="K30" s="2">
        <f t="shared" si="1"/>
        <v>0</v>
      </c>
      <c r="L30" s="2" t="str">
        <f t="shared" si="2"/>
        <v>E</v>
      </c>
      <c r="M30" s="40"/>
      <c r="N30" s="24"/>
      <c r="O30" s="24"/>
      <c r="P30" s="24"/>
      <c r="Q30" s="24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</row>
    <row r="31" spans="1:28" ht="15.75" customHeight="1">
      <c r="A31" s="2">
        <v>26</v>
      </c>
      <c r="B31" s="37"/>
      <c r="C31" s="2"/>
      <c r="D31" s="2"/>
      <c r="E31" s="2"/>
      <c r="F31" s="2"/>
      <c r="G31" s="2"/>
      <c r="H31" s="2"/>
      <c r="I31" s="2"/>
      <c r="J31" s="2">
        <f t="shared" si="0"/>
        <v>0</v>
      </c>
      <c r="K31" s="2">
        <f t="shared" si="1"/>
        <v>0</v>
      </c>
      <c r="L31" s="2" t="str">
        <f t="shared" si="2"/>
        <v>E</v>
      </c>
      <c r="M31" s="40"/>
      <c r="N31" s="24"/>
      <c r="O31" s="24"/>
      <c r="P31" s="24"/>
      <c r="Q31" s="24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</row>
    <row r="32" spans="1:28" ht="15.75" customHeight="1">
      <c r="A32" s="2">
        <v>27</v>
      </c>
      <c r="B32" s="37"/>
      <c r="C32" s="2"/>
      <c r="D32" s="2"/>
      <c r="E32" s="2"/>
      <c r="F32" s="2"/>
      <c r="G32" s="2"/>
      <c r="H32" s="2"/>
      <c r="I32" s="2"/>
      <c r="J32" s="2">
        <f t="shared" si="0"/>
        <v>0</v>
      </c>
      <c r="K32" s="2">
        <f t="shared" si="1"/>
        <v>0</v>
      </c>
      <c r="L32" s="2" t="str">
        <f t="shared" si="2"/>
        <v>E</v>
      </c>
      <c r="M32" s="40"/>
      <c r="N32" s="24"/>
      <c r="O32" s="24"/>
      <c r="P32" s="24"/>
      <c r="Q32" s="24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</row>
    <row r="33" spans="1:28" ht="15.75" customHeight="1">
      <c r="A33" s="2">
        <v>28</v>
      </c>
      <c r="B33" s="37"/>
      <c r="C33" s="2"/>
      <c r="D33" s="2"/>
      <c r="E33" s="2"/>
      <c r="F33" s="2"/>
      <c r="G33" s="2"/>
      <c r="H33" s="2"/>
      <c r="I33" s="2"/>
      <c r="J33" s="2">
        <f t="shared" si="0"/>
        <v>0</v>
      </c>
      <c r="K33" s="2">
        <f t="shared" si="1"/>
        <v>0</v>
      </c>
      <c r="L33" s="2" t="str">
        <f t="shared" si="2"/>
        <v>E</v>
      </c>
      <c r="M33" s="40"/>
      <c r="N33" s="24"/>
      <c r="O33" s="24"/>
      <c r="P33" s="24"/>
      <c r="Q33" s="24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</row>
    <row r="34" spans="1:28" ht="15.75" customHeight="1">
      <c r="A34" s="2">
        <v>29</v>
      </c>
      <c r="B34" s="37"/>
      <c r="C34" s="2"/>
      <c r="D34" s="2"/>
      <c r="E34" s="2"/>
      <c r="F34" s="2"/>
      <c r="G34" s="2"/>
      <c r="H34" s="2"/>
      <c r="I34" s="2"/>
      <c r="J34" s="2">
        <f t="shared" si="0"/>
        <v>0</v>
      </c>
      <c r="K34" s="2">
        <f t="shared" si="1"/>
        <v>0</v>
      </c>
      <c r="L34" s="2" t="str">
        <f t="shared" si="2"/>
        <v>E</v>
      </c>
      <c r="M34" s="40"/>
      <c r="N34" s="24"/>
      <c r="O34" s="24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</row>
    <row r="35" spans="1:28" ht="15.75" customHeight="1">
      <c r="A35" s="38"/>
      <c r="B35" s="39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40"/>
      <c r="N35" s="24"/>
      <c r="O35" s="24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</row>
    <row r="36" spans="1:28" ht="15.75" customHeight="1">
      <c r="A36" s="38"/>
      <c r="B36" s="39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40"/>
      <c r="N36" s="24"/>
      <c r="O36" s="24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</row>
    <row r="37" spans="1:28" ht="15.75" customHeight="1">
      <c r="A37" s="38"/>
      <c r="B37" s="39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40"/>
      <c r="N37" s="24"/>
      <c r="O37" s="24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</row>
    <row r="38" spans="1:28" ht="15.75" customHeight="1">
      <c r="A38" s="38"/>
      <c r="B38" s="39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40"/>
      <c r="N38" s="24"/>
      <c r="O38" s="24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</row>
    <row r="39" spans="1:28" ht="15.75" customHeight="1">
      <c r="A39" s="38"/>
      <c r="B39" s="39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40"/>
      <c r="N39" s="24"/>
      <c r="O39" s="24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</row>
    <row r="40" spans="1:28" ht="15.75" customHeight="1">
      <c r="A40" s="38"/>
      <c r="B40" s="39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40"/>
      <c r="N40" s="24"/>
      <c r="O40" s="24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</row>
    <row r="41" spans="1:28" ht="15.75" customHeight="1">
      <c r="A41" s="38"/>
      <c r="B41" s="39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40"/>
      <c r="N41" s="24"/>
      <c r="O41" s="24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</row>
    <row r="42" spans="1:28" ht="15.75" customHeight="1">
      <c r="A42" s="38"/>
      <c r="B42" s="39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40"/>
      <c r="N42" s="24"/>
      <c r="O42" s="24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</row>
    <row r="43" spans="1:28" ht="15.75" customHeight="1">
      <c r="A43" s="38"/>
      <c r="B43" s="39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40"/>
      <c r="N43" s="24"/>
      <c r="O43" s="24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</row>
    <row r="44" spans="1:28" ht="15.75" customHeight="1">
      <c r="A44" s="38"/>
      <c r="B44" s="39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40"/>
      <c r="N44" s="24"/>
      <c r="O44" s="24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</row>
    <row r="45" spans="1:28" ht="15.75" customHeight="1">
      <c r="A45" s="38"/>
      <c r="B45" s="39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40"/>
      <c r="N45" s="24"/>
      <c r="O45" s="24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</row>
    <row r="46" spans="1:28" ht="15.75" customHeight="1">
      <c r="A46" s="38"/>
      <c r="B46" s="39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40"/>
      <c r="N46" s="24"/>
      <c r="O46" s="24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</row>
    <row r="47" spans="1:28" ht="15.75" customHeight="1">
      <c r="A47" s="38"/>
      <c r="B47" s="39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40"/>
      <c r="N47" s="24"/>
      <c r="O47" s="24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</row>
    <row r="48" spans="1:28" ht="15.75" customHeight="1">
      <c r="A48" s="38"/>
      <c r="B48" s="39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40"/>
      <c r="N48" s="24"/>
      <c r="O48" s="24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</row>
    <row r="49" spans="1:28" ht="15.75" customHeight="1">
      <c r="A49" s="38"/>
      <c r="B49" s="39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40"/>
      <c r="N49" s="24"/>
      <c r="O49" s="24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</row>
    <row r="50" spans="1:28" ht="15.75" customHeight="1">
      <c r="A50" s="38"/>
      <c r="B50" s="39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40"/>
      <c r="N50" s="24"/>
      <c r="O50" s="24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</row>
    <row r="51" spans="1:28" ht="15.75" customHeight="1">
      <c r="A51" s="38"/>
      <c r="B51" s="39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40"/>
      <c r="N51" s="24"/>
      <c r="O51" s="24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</row>
    <row r="52" spans="1:28" ht="15.75" customHeight="1">
      <c r="A52" s="38"/>
      <c r="B52" s="39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40"/>
      <c r="N52" s="24"/>
      <c r="O52" s="24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</row>
    <row r="53" spans="1:28" ht="15.75" customHeight="1">
      <c r="A53" s="38"/>
      <c r="B53" s="39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40"/>
      <c r="N53" s="24"/>
      <c r="O53" s="24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</row>
    <row r="54" spans="1:28" ht="15.75" customHeight="1">
      <c r="A54" s="38"/>
      <c r="B54" s="39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40"/>
      <c r="N54" s="24"/>
      <c r="O54" s="24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</row>
    <row r="55" spans="1:28" ht="15.75" customHeight="1">
      <c r="A55" s="38"/>
      <c r="B55" s="39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40"/>
      <c r="N55" s="24"/>
      <c r="O55" s="24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</row>
    <row r="56" spans="1:28" ht="15.75" customHeight="1">
      <c r="A56" s="38"/>
      <c r="B56" s="39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40"/>
      <c r="N56" s="24"/>
      <c r="O56" s="24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</row>
    <row r="57" spans="1:28" ht="15.75" customHeight="1">
      <c r="A57" s="38"/>
      <c r="B57" s="39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40"/>
      <c r="N57" s="24"/>
      <c r="O57" s="24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</row>
    <row r="58" spans="1:28" ht="15.75" customHeight="1">
      <c r="A58" s="38"/>
      <c r="B58" s="39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40"/>
      <c r="N58" s="24"/>
      <c r="O58" s="24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</row>
    <row r="59" spans="1:28" ht="15.75" customHeight="1">
      <c r="A59" s="38"/>
      <c r="B59" s="39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40"/>
      <c r="N59" s="24"/>
      <c r="O59" s="24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</row>
    <row r="60" spans="1:28" ht="15.75" customHeight="1">
      <c r="A60" s="38"/>
      <c r="B60" s="39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40"/>
      <c r="N60" s="24"/>
      <c r="O60" s="24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</row>
    <row r="61" spans="1:28" ht="15.75" customHeight="1">
      <c r="A61" s="38"/>
      <c r="B61" s="39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40"/>
      <c r="N61" s="24"/>
      <c r="O61" s="24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</row>
    <row r="62" spans="1:28" ht="15.75" customHeight="1">
      <c r="A62" s="38"/>
      <c r="B62" s="39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40"/>
      <c r="N62" s="24"/>
      <c r="O62" s="24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</row>
    <row r="63" spans="1:28" ht="15.75" customHeight="1">
      <c r="A63" s="40"/>
      <c r="B63" s="40"/>
      <c r="C63" s="40"/>
      <c r="D63" s="40"/>
      <c r="E63" s="40"/>
      <c r="F63" s="40"/>
      <c r="G63" s="40"/>
      <c r="H63" s="40"/>
      <c r="I63" s="40"/>
      <c r="J63" s="40"/>
      <c r="K63" s="38"/>
      <c r="L63" s="38"/>
      <c r="M63" s="40"/>
      <c r="N63" s="24"/>
      <c r="O63" s="24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</row>
    <row r="64" spans="1:28" ht="15.75" customHeight="1">
      <c r="A64" s="40"/>
      <c r="B64" s="40"/>
      <c r="C64" s="40"/>
      <c r="D64" s="40"/>
      <c r="E64" s="40"/>
      <c r="F64" s="40"/>
      <c r="G64" s="40"/>
      <c r="H64" s="40"/>
      <c r="I64" s="40"/>
      <c r="J64" s="40"/>
      <c r="K64" s="38"/>
      <c r="L64" s="38"/>
      <c r="M64" s="40"/>
      <c r="N64" s="24"/>
      <c r="O64" s="24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</row>
    <row r="65" spans="1:28" ht="15.75" customHeight="1">
      <c r="A65" s="40"/>
      <c r="B65" s="40"/>
      <c r="C65" s="40"/>
      <c r="D65" s="40"/>
      <c r="E65" s="40"/>
      <c r="F65" s="40"/>
      <c r="G65" s="40"/>
      <c r="H65" s="40"/>
      <c r="I65" s="40"/>
      <c r="J65" s="40"/>
      <c r="K65" s="38"/>
      <c r="L65" s="38"/>
      <c r="M65" s="40"/>
      <c r="N65" s="24"/>
      <c r="O65" s="24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</row>
    <row r="66" spans="1:28" ht="15.75" customHeight="1">
      <c r="A66" s="40"/>
      <c r="B66" s="40"/>
      <c r="C66" s="40"/>
      <c r="D66" s="40"/>
      <c r="E66" s="40"/>
      <c r="F66" s="40"/>
      <c r="G66" s="40"/>
      <c r="H66" s="40"/>
      <c r="I66" s="40"/>
      <c r="J66" s="40"/>
      <c r="K66" s="38"/>
      <c r="L66" s="38"/>
      <c r="M66" s="40"/>
      <c r="N66" s="24"/>
      <c r="O66" s="24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</row>
    <row r="67" spans="1:28" ht="15.75" customHeight="1">
      <c r="A67" s="40"/>
      <c r="B67" s="40"/>
      <c r="C67" s="40"/>
      <c r="D67" s="40"/>
      <c r="E67" s="40"/>
      <c r="F67" s="40"/>
      <c r="G67" s="40"/>
      <c r="H67" s="40"/>
      <c r="I67" s="40"/>
      <c r="J67" s="40"/>
      <c r="K67" s="38"/>
      <c r="L67" s="38"/>
      <c r="M67" s="40"/>
      <c r="N67" s="24"/>
      <c r="O67" s="24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</row>
    <row r="68" spans="1:28" ht="15.75" customHeight="1">
      <c r="A68" s="40"/>
      <c r="B68" s="40"/>
      <c r="C68" s="40"/>
      <c r="D68" s="40"/>
      <c r="E68" s="40"/>
      <c r="F68" s="40"/>
      <c r="G68" s="40"/>
      <c r="H68" s="40"/>
      <c r="I68" s="40"/>
      <c r="J68" s="40"/>
      <c r="K68" s="38"/>
      <c r="L68" s="38"/>
      <c r="M68" s="40"/>
      <c r="N68" s="24"/>
      <c r="O68" s="24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</row>
    <row r="69" spans="1:28" ht="15.75" customHeight="1">
      <c r="A69" s="40"/>
      <c r="B69" s="40"/>
      <c r="C69" s="40"/>
      <c r="D69" s="40"/>
      <c r="E69" s="40"/>
      <c r="F69" s="40"/>
      <c r="G69" s="40"/>
      <c r="H69" s="40"/>
      <c r="I69" s="40"/>
      <c r="J69" s="40"/>
      <c r="K69" s="38"/>
      <c r="L69" s="38"/>
      <c r="M69" s="40"/>
      <c r="N69" s="24"/>
      <c r="O69" s="24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</row>
    <row r="70" spans="1:28" ht="15.75" customHeight="1">
      <c r="A70" s="40"/>
      <c r="B70" s="40"/>
      <c r="C70" s="40"/>
      <c r="D70" s="40"/>
      <c r="E70" s="40"/>
      <c r="F70" s="40"/>
      <c r="G70" s="40"/>
      <c r="H70" s="40"/>
      <c r="I70" s="40"/>
      <c r="J70" s="40"/>
      <c r="K70" s="38"/>
      <c r="L70" s="38"/>
      <c r="M70" s="40"/>
      <c r="N70" s="24"/>
      <c r="O70" s="24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</row>
    <row r="71" spans="1:28" ht="15.75" customHeight="1">
      <c r="A71" s="40"/>
      <c r="B71" s="40"/>
      <c r="C71" s="40"/>
      <c r="D71" s="40"/>
      <c r="E71" s="40"/>
      <c r="F71" s="40"/>
      <c r="G71" s="40"/>
      <c r="H71" s="40"/>
      <c r="I71" s="40"/>
      <c r="J71" s="40"/>
      <c r="K71" s="38"/>
      <c r="L71" s="38"/>
      <c r="M71" s="40"/>
      <c r="N71" s="24"/>
      <c r="O71" s="24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</row>
    <row r="72" spans="1:28" ht="15.75" customHeight="1">
      <c r="A72" s="40"/>
      <c r="B72" s="40"/>
      <c r="C72" s="40"/>
      <c r="D72" s="40"/>
      <c r="E72" s="40"/>
      <c r="F72" s="40"/>
      <c r="G72" s="40"/>
      <c r="H72" s="40"/>
      <c r="I72" s="40"/>
      <c r="J72" s="40"/>
      <c r="K72" s="38"/>
      <c r="L72" s="38"/>
      <c r="M72" s="40"/>
      <c r="N72" s="24"/>
      <c r="O72" s="24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</row>
    <row r="73" spans="1:28" ht="15.75" customHeight="1">
      <c r="A73" s="40"/>
      <c r="B73" s="40"/>
      <c r="C73" s="40"/>
      <c r="D73" s="40"/>
      <c r="E73" s="40"/>
      <c r="F73" s="40"/>
      <c r="G73" s="40"/>
      <c r="H73" s="40"/>
      <c r="I73" s="40"/>
      <c r="J73" s="40"/>
      <c r="K73" s="38"/>
      <c r="L73" s="38"/>
      <c r="M73" s="40"/>
      <c r="N73" s="24"/>
      <c r="O73" s="24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</row>
    <row r="74" spans="1:28" ht="15.75" customHeight="1">
      <c r="A74" s="40"/>
      <c r="B74" s="40"/>
      <c r="C74" s="40"/>
      <c r="D74" s="40"/>
      <c r="E74" s="40"/>
      <c r="F74" s="40"/>
      <c r="G74" s="40"/>
      <c r="H74" s="40"/>
      <c r="I74" s="40"/>
      <c r="J74" s="40"/>
      <c r="K74" s="38"/>
      <c r="L74" s="38"/>
      <c r="M74" s="40"/>
      <c r="N74" s="24"/>
      <c r="O74" s="24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</row>
    <row r="75" spans="1:28" ht="15.75" customHeight="1">
      <c r="A75" s="40"/>
      <c r="B75" s="40"/>
      <c r="C75" s="40"/>
      <c r="D75" s="40"/>
      <c r="E75" s="40"/>
      <c r="F75" s="40"/>
      <c r="G75" s="40"/>
      <c r="H75" s="40"/>
      <c r="I75" s="40"/>
      <c r="J75" s="40"/>
      <c r="K75" s="38"/>
      <c r="L75" s="38"/>
      <c r="M75" s="40"/>
      <c r="N75" s="24"/>
      <c r="O75" s="24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</row>
    <row r="76" spans="1:28" ht="15.75" customHeight="1">
      <c r="A76" s="40"/>
      <c r="B76" s="40"/>
      <c r="C76" s="40"/>
      <c r="D76" s="40"/>
      <c r="E76" s="40"/>
      <c r="F76" s="40"/>
      <c r="G76" s="40"/>
      <c r="H76" s="40"/>
      <c r="I76" s="40"/>
      <c r="J76" s="40"/>
      <c r="K76" s="38"/>
      <c r="L76" s="38"/>
      <c r="M76" s="40"/>
      <c r="N76" s="24"/>
      <c r="O76" s="24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</row>
    <row r="77" spans="1:28" ht="15.75" customHeight="1">
      <c r="A77" s="40"/>
      <c r="B77" s="40"/>
      <c r="C77" s="40"/>
      <c r="D77" s="40"/>
      <c r="E77" s="40"/>
      <c r="F77" s="40"/>
      <c r="G77" s="40"/>
      <c r="H77" s="40"/>
      <c r="I77" s="40"/>
      <c r="J77" s="40"/>
      <c r="K77" s="38"/>
      <c r="L77" s="38"/>
      <c r="M77" s="40"/>
      <c r="N77" s="24"/>
      <c r="O77" s="24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</row>
    <row r="78" spans="1:28" ht="15.75" customHeight="1">
      <c r="A78" s="40"/>
      <c r="B78" s="40"/>
      <c r="C78" s="40"/>
      <c r="D78" s="40"/>
      <c r="E78" s="40"/>
      <c r="F78" s="40"/>
      <c r="G78" s="40"/>
      <c r="H78" s="40"/>
      <c r="I78" s="40"/>
      <c r="J78" s="40"/>
      <c r="K78" s="38"/>
      <c r="L78" s="38"/>
      <c r="M78" s="40"/>
      <c r="N78" s="24"/>
      <c r="O78" s="24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</row>
    <row r="79" spans="1:28" ht="15.75" customHeight="1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38"/>
      <c r="L79" s="38"/>
      <c r="M79" s="40"/>
      <c r="N79" s="24"/>
      <c r="O79" s="24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</row>
    <row r="80" spans="1:28" ht="15.75" customHeight="1">
      <c r="A80" s="40"/>
      <c r="B80" s="40"/>
      <c r="C80" s="40"/>
      <c r="D80" s="40"/>
      <c r="E80" s="40"/>
      <c r="F80" s="40"/>
      <c r="G80" s="40"/>
      <c r="H80" s="40"/>
      <c r="I80" s="40"/>
      <c r="J80" s="40"/>
      <c r="K80" s="38"/>
      <c r="L80" s="38"/>
      <c r="M80" s="40"/>
      <c r="N80" s="24"/>
      <c r="O80" s="24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</row>
    <row r="81" spans="1:28" ht="15.75" customHeight="1">
      <c r="A81" s="40"/>
      <c r="B81" s="40"/>
      <c r="C81" s="40"/>
      <c r="D81" s="40"/>
      <c r="E81" s="40"/>
      <c r="F81" s="40"/>
      <c r="G81" s="40"/>
      <c r="H81" s="40"/>
      <c r="I81" s="40"/>
      <c r="J81" s="40"/>
      <c r="K81" s="38"/>
      <c r="L81" s="38"/>
      <c r="M81" s="40"/>
      <c r="N81" s="24"/>
      <c r="O81" s="24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</row>
    <row r="82" spans="1:28" ht="15.75" customHeight="1">
      <c r="A82" s="40"/>
      <c r="B82" s="40"/>
      <c r="C82" s="40"/>
      <c r="D82" s="40"/>
      <c r="E82" s="40"/>
      <c r="F82" s="40"/>
      <c r="G82" s="40"/>
      <c r="H82" s="40"/>
      <c r="I82" s="40"/>
      <c r="J82" s="40"/>
      <c r="K82" s="38"/>
      <c r="L82" s="38"/>
      <c r="M82" s="40"/>
      <c r="N82" s="24"/>
      <c r="O82" s="24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</row>
    <row r="83" spans="1:28" ht="15.75" customHeight="1">
      <c r="A83" s="40"/>
      <c r="B83" s="40"/>
      <c r="C83" s="40"/>
      <c r="D83" s="40"/>
      <c r="E83" s="40"/>
      <c r="F83" s="40"/>
      <c r="G83" s="40"/>
      <c r="H83" s="40"/>
      <c r="I83" s="40"/>
      <c r="J83" s="40"/>
      <c r="K83" s="38"/>
      <c r="L83" s="38"/>
      <c r="M83" s="40"/>
      <c r="N83" s="24"/>
      <c r="O83" s="24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</row>
    <row r="84" spans="1:28" ht="15.75" customHeight="1">
      <c r="A84" s="40"/>
      <c r="B84" s="40"/>
      <c r="C84" s="40"/>
      <c r="D84" s="40"/>
      <c r="E84" s="40"/>
      <c r="F84" s="40"/>
      <c r="G84" s="40"/>
      <c r="H84" s="40"/>
      <c r="I84" s="40"/>
      <c r="J84" s="40"/>
      <c r="K84" s="38"/>
      <c r="L84" s="38"/>
      <c r="M84" s="40"/>
      <c r="N84" s="24"/>
      <c r="O84" s="24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</row>
    <row r="85" spans="1:28" ht="15.75" customHeight="1">
      <c r="A85" s="40"/>
      <c r="B85" s="40"/>
      <c r="C85" s="40"/>
      <c r="D85" s="40"/>
      <c r="E85" s="40"/>
      <c r="F85" s="40"/>
      <c r="G85" s="40"/>
      <c r="H85" s="40"/>
      <c r="I85" s="40"/>
      <c r="J85" s="40"/>
      <c r="K85" s="38"/>
      <c r="L85" s="38"/>
      <c r="M85" s="40"/>
      <c r="N85" s="24"/>
      <c r="O85" s="24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</row>
    <row r="86" spans="1:28" ht="15.75" customHeight="1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38"/>
      <c r="L86" s="38"/>
      <c r="M86" s="40"/>
      <c r="N86" s="24"/>
      <c r="O86" s="24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</row>
    <row r="87" spans="1:28" ht="15.75" customHeight="1">
      <c r="A87" s="40"/>
      <c r="B87" s="40"/>
      <c r="C87" s="40"/>
      <c r="D87" s="40"/>
      <c r="E87" s="40"/>
      <c r="F87" s="40"/>
      <c r="G87" s="40"/>
      <c r="H87" s="40"/>
      <c r="I87" s="40"/>
      <c r="J87" s="40"/>
      <c r="K87" s="38"/>
      <c r="L87" s="38"/>
      <c r="M87" s="40"/>
      <c r="N87" s="24"/>
      <c r="O87" s="24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</row>
    <row r="88" spans="1:28" ht="15.75" customHeight="1">
      <c r="A88" s="40"/>
      <c r="B88" s="40"/>
      <c r="C88" s="40"/>
      <c r="D88" s="40"/>
      <c r="E88" s="40"/>
      <c r="F88" s="40"/>
      <c r="G88" s="40"/>
      <c r="H88" s="40"/>
      <c r="I88" s="40"/>
      <c r="J88" s="40"/>
      <c r="K88" s="38"/>
      <c r="L88" s="38"/>
      <c r="M88" s="40"/>
      <c r="N88" s="24"/>
      <c r="O88" s="24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</row>
    <row r="89" spans="1:28" ht="15.75" customHeight="1">
      <c r="A89" s="40"/>
      <c r="B89" s="40"/>
      <c r="C89" s="40"/>
      <c r="D89" s="40"/>
      <c r="E89" s="40"/>
      <c r="F89" s="40"/>
      <c r="G89" s="40"/>
      <c r="H89" s="40"/>
      <c r="I89" s="40"/>
      <c r="J89" s="40"/>
      <c r="K89" s="38"/>
      <c r="L89" s="38"/>
      <c r="M89" s="40"/>
      <c r="N89" s="24"/>
      <c r="O89" s="24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</row>
    <row r="90" spans="1:28" ht="15.75" customHeight="1">
      <c r="A90" s="40"/>
      <c r="B90" s="40"/>
      <c r="C90" s="40"/>
      <c r="D90" s="40"/>
      <c r="E90" s="40"/>
      <c r="F90" s="40"/>
      <c r="G90" s="40"/>
      <c r="H90" s="40"/>
      <c r="I90" s="40"/>
      <c r="J90" s="40"/>
      <c r="K90" s="38"/>
      <c r="L90" s="38"/>
      <c r="M90" s="40"/>
      <c r="N90" s="24"/>
      <c r="O90" s="24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</row>
    <row r="91" spans="1:28" ht="15.75" customHeight="1">
      <c r="A91" s="40"/>
      <c r="B91" s="40"/>
      <c r="C91" s="40"/>
      <c r="D91" s="40"/>
      <c r="E91" s="40"/>
      <c r="F91" s="40"/>
      <c r="G91" s="40"/>
      <c r="H91" s="40"/>
      <c r="I91" s="40"/>
      <c r="J91" s="40"/>
      <c r="K91" s="38"/>
      <c r="L91" s="38"/>
      <c r="M91" s="40"/>
      <c r="N91" s="24"/>
      <c r="O91" s="24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</row>
    <row r="92" spans="1:28" ht="15.75" customHeight="1">
      <c r="A92" s="40"/>
      <c r="B92" s="40"/>
      <c r="C92" s="40"/>
      <c r="D92" s="40"/>
      <c r="E92" s="40"/>
      <c r="F92" s="40"/>
      <c r="G92" s="40"/>
      <c r="H92" s="40"/>
      <c r="I92" s="40"/>
      <c r="J92" s="40"/>
      <c r="K92" s="38"/>
      <c r="L92" s="38"/>
      <c r="M92" s="40"/>
      <c r="N92" s="24"/>
      <c r="O92" s="24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</row>
    <row r="93" spans="1:28" ht="15.75" customHeight="1">
      <c r="A93" s="40"/>
      <c r="B93" s="40"/>
      <c r="C93" s="40"/>
      <c r="D93" s="40"/>
      <c r="E93" s="40"/>
      <c r="F93" s="40"/>
      <c r="G93" s="40"/>
      <c r="H93" s="40"/>
      <c r="I93" s="40"/>
      <c r="J93" s="40"/>
      <c r="K93" s="38"/>
      <c r="L93" s="38"/>
      <c r="M93" s="40"/>
      <c r="N93" s="24"/>
      <c r="O93" s="24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</row>
    <row r="94" spans="1:28" ht="15.75" customHeight="1">
      <c r="A94" s="40"/>
      <c r="B94" s="40"/>
      <c r="C94" s="40"/>
      <c r="D94" s="40"/>
      <c r="E94" s="40"/>
      <c r="F94" s="40"/>
      <c r="G94" s="40"/>
      <c r="H94" s="40"/>
      <c r="I94" s="40"/>
      <c r="J94" s="40"/>
      <c r="K94" s="38"/>
      <c r="L94" s="38"/>
      <c r="M94" s="40"/>
      <c r="N94" s="24"/>
      <c r="O94" s="24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</row>
    <row r="95" spans="1:28" ht="15.75" customHeight="1">
      <c r="A95" s="40"/>
      <c r="B95" s="40"/>
      <c r="C95" s="40"/>
      <c r="D95" s="40"/>
      <c r="E95" s="40"/>
      <c r="F95" s="40"/>
      <c r="G95" s="40"/>
      <c r="H95" s="40"/>
      <c r="I95" s="40"/>
      <c r="J95" s="40"/>
      <c r="K95" s="38"/>
      <c r="L95" s="38"/>
      <c r="M95" s="40"/>
      <c r="N95" s="24"/>
      <c r="O95" s="24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</row>
    <row r="96" spans="1:28" ht="15.75" customHeight="1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38"/>
      <c r="L96" s="38"/>
      <c r="M96" s="40"/>
      <c r="N96" s="24"/>
      <c r="O96" s="24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</row>
    <row r="97" spans="1:28" ht="15.75" customHeight="1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38"/>
      <c r="L97" s="38"/>
      <c r="M97" s="40"/>
      <c r="N97" s="24"/>
      <c r="O97" s="24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</row>
    <row r="98" spans="1:28" ht="15.75" customHeight="1">
      <c r="A98" s="40"/>
      <c r="B98" s="40"/>
      <c r="C98" s="40"/>
      <c r="D98" s="40"/>
      <c r="E98" s="40"/>
      <c r="F98" s="40"/>
      <c r="G98" s="40"/>
      <c r="H98" s="40"/>
      <c r="I98" s="40"/>
      <c r="J98" s="40"/>
      <c r="K98" s="38"/>
      <c r="L98" s="38"/>
      <c r="M98" s="40"/>
      <c r="N98" s="24"/>
      <c r="O98" s="24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</row>
    <row r="99" spans="1:28" ht="15.75" customHeight="1">
      <c r="A99" s="40"/>
      <c r="B99" s="40"/>
      <c r="C99" s="40"/>
      <c r="D99" s="40"/>
      <c r="E99" s="40"/>
      <c r="F99" s="40"/>
      <c r="G99" s="40"/>
      <c r="H99" s="40"/>
      <c r="I99" s="40"/>
      <c r="J99" s="40"/>
      <c r="K99" s="38"/>
      <c r="L99" s="38"/>
      <c r="M99" s="40"/>
      <c r="N99" s="24"/>
      <c r="O99" s="24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</row>
    <row r="100" spans="1:28" ht="15.75" customHeight="1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38"/>
      <c r="L100" s="38"/>
      <c r="M100" s="40"/>
      <c r="N100" s="24"/>
      <c r="O100" s="24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</row>
    <row r="101" spans="1:28" ht="15.75" customHeight="1">
      <c r="A101" s="40"/>
      <c r="B101" s="40"/>
      <c r="C101" s="40"/>
      <c r="D101" s="40"/>
      <c r="E101" s="40"/>
      <c r="F101" s="40"/>
      <c r="G101" s="40"/>
      <c r="H101" s="40"/>
      <c r="I101" s="40"/>
      <c r="J101" s="40"/>
      <c r="K101" s="38"/>
      <c r="L101" s="38"/>
      <c r="M101" s="40"/>
      <c r="N101" s="24"/>
      <c r="O101" s="24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</row>
    <row r="102" spans="1:28" ht="15.75" customHeight="1">
      <c r="A102" s="40"/>
      <c r="B102" s="40"/>
      <c r="C102" s="40"/>
      <c r="D102" s="40"/>
      <c r="E102" s="40"/>
      <c r="F102" s="40"/>
      <c r="G102" s="40"/>
      <c r="H102" s="40"/>
      <c r="I102" s="40"/>
      <c r="J102" s="40"/>
      <c r="K102" s="38"/>
      <c r="L102" s="38"/>
      <c r="M102" s="40"/>
      <c r="N102" s="24"/>
      <c r="O102" s="24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</row>
    <row r="103" spans="1:28" ht="15.75" customHeight="1">
      <c r="A103" s="40"/>
      <c r="B103" s="40"/>
      <c r="C103" s="40"/>
      <c r="D103" s="40"/>
      <c r="E103" s="40"/>
      <c r="F103" s="40"/>
      <c r="G103" s="40"/>
      <c r="H103" s="40"/>
      <c r="I103" s="40"/>
      <c r="J103" s="40"/>
      <c r="K103" s="38"/>
      <c r="L103" s="38"/>
      <c r="M103" s="40"/>
      <c r="N103" s="24"/>
      <c r="O103" s="24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</row>
    <row r="104" spans="1:28" ht="15.75" customHeight="1">
      <c r="A104" s="40"/>
      <c r="B104" s="40"/>
      <c r="C104" s="40"/>
      <c r="D104" s="40"/>
      <c r="E104" s="40"/>
      <c r="F104" s="40"/>
      <c r="G104" s="40"/>
      <c r="H104" s="40"/>
      <c r="I104" s="40"/>
      <c r="J104" s="40"/>
      <c r="K104" s="38"/>
      <c r="L104" s="38"/>
      <c r="M104" s="40"/>
      <c r="N104" s="24"/>
      <c r="O104" s="24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</row>
    <row r="105" spans="1:28" ht="15.75" customHeight="1">
      <c r="A105" s="40"/>
      <c r="B105" s="40"/>
      <c r="C105" s="40"/>
      <c r="D105" s="40"/>
      <c r="E105" s="40"/>
      <c r="F105" s="40"/>
      <c r="G105" s="40"/>
      <c r="H105" s="40"/>
      <c r="I105" s="40"/>
      <c r="J105" s="40"/>
      <c r="K105" s="38"/>
      <c r="L105" s="38"/>
      <c r="M105" s="40"/>
      <c r="N105" s="24"/>
      <c r="O105" s="24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</row>
    <row r="106" spans="1:28" ht="15.75" customHeight="1">
      <c r="A106" s="40"/>
      <c r="B106" s="40"/>
      <c r="C106" s="40"/>
      <c r="D106" s="40"/>
      <c r="E106" s="40"/>
      <c r="F106" s="40"/>
      <c r="G106" s="40"/>
      <c r="H106" s="40"/>
      <c r="I106" s="40"/>
      <c r="J106" s="40"/>
      <c r="K106" s="38"/>
      <c r="L106" s="38"/>
      <c r="M106" s="40"/>
      <c r="N106" s="24"/>
      <c r="O106" s="24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</row>
    <row r="107" spans="1:28" ht="15.75" customHeight="1">
      <c r="A107" s="40"/>
      <c r="B107" s="40"/>
      <c r="C107" s="40"/>
      <c r="D107" s="40"/>
      <c r="E107" s="40"/>
      <c r="F107" s="40"/>
      <c r="G107" s="40"/>
      <c r="H107" s="40"/>
      <c r="I107" s="40"/>
      <c r="J107" s="40"/>
      <c r="K107" s="38"/>
      <c r="L107" s="38"/>
      <c r="M107" s="40"/>
      <c r="N107" s="24"/>
      <c r="O107" s="24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</row>
    <row r="108" spans="1:28" ht="15.75" customHeight="1">
      <c r="A108" s="40"/>
      <c r="B108" s="40"/>
      <c r="C108" s="40"/>
      <c r="D108" s="40"/>
      <c r="E108" s="40"/>
      <c r="F108" s="40"/>
      <c r="G108" s="40"/>
      <c r="H108" s="40"/>
      <c r="I108" s="40"/>
      <c r="J108" s="40"/>
      <c r="K108" s="38"/>
      <c r="L108" s="38"/>
      <c r="M108" s="40"/>
      <c r="N108" s="24"/>
      <c r="O108" s="24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</row>
    <row r="109" spans="1:28" ht="15.75" customHeight="1">
      <c r="A109" s="40"/>
      <c r="B109" s="40"/>
      <c r="C109" s="40"/>
      <c r="D109" s="40"/>
      <c r="E109" s="40"/>
      <c r="F109" s="40"/>
      <c r="G109" s="40"/>
      <c r="H109" s="40"/>
      <c r="I109" s="40"/>
      <c r="J109" s="40"/>
      <c r="K109" s="38"/>
      <c r="L109" s="38"/>
      <c r="M109" s="40"/>
      <c r="N109" s="24"/>
      <c r="O109" s="24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</row>
    <row r="110" spans="1:28" ht="15.75" customHeight="1">
      <c r="A110" s="40"/>
      <c r="B110" s="40"/>
      <c r="C110" s="40"/>
      <c r="D110" s="40"/>
      <c r="E110" s="40"/>
      <c r="F110" s="40"/>
      <c r="G110" s="40"/>
      <c r="H110" s="40"/>
      <c r="I110" s="40"/>
      <c r="J110" s="40"/>
      <c r="K110" s="38"/>
      <c r="L110" s="38"/>
      <c r="M110" s="40"/>
      <c r="N110" s="24"/>
      <c r="O110" s="24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</row>
    <row r="111" spans="1:28" ht="15.75" customHeight="1">
      <c r="A111" s="40"/>
      <c r="B111" s="40"/>
      <c r="C111" s="40"/>
      <c r="D111" s="40"/>
      <c r="E111" s="40"/>
      <c r="F111" s="40"/>
      <c r="G111" s="40"/>
      <c r="H111" s="40"/>
      <c r="I111" s="40"/>
      <c r="J111" s="40"/>
      <c r="K111" s="38"/>
      <c r="L111" s="38"/>
      <c r="M111" s="40"/>
      <c r="N111" s="24"/>
      <c r="O111" s="24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</row>
    <row r="112" spans="1:28" ht="15.75" customHeight="1">
      <c r="A112" s="40"/>
      <c r="B112" s="40"/>
      <c r="C112" s="40"/>
      <c r="D112" s="40"/>
      <c r="E112" s="40"/>
      <c r="F112" s="40"/>
      <c r="G112" s="40"/>
      <c r="H112" s="40"/>
      <c r="I112" s="40"/>
      <c r="J112" s="40"/>
      <c r="K112" s="38"/>
      <c r="L112" s="38"/>
      <c r="M112" s="40"/>
      <c r="N112" s="24"/>
      <c r="O112" s="24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</row>
    <row r="113" spans="1:28" ht="15.75" customHeight="1">
      <c r="A113" s="40"/>
      <c r="B113" s="40"/>
      <c r="C113" s="40"/>
      <c r="D113" s="40"/>
      <c r="E113" s="40"/>
      <c r="F113" s="40"/>
      <c r="G113" s="40"/>
      <c r="H113" s="40"/>
      <c r="I113" s="40"/>
      <c r="J113" s="40"/>
      <c r="K113" s="38"/>
      <c r="L113" s="38"/>
      <c r="M113" s="40"/>
      <c r="N113" s="24"/>
      <c r="O113" s="24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</row>
    <row r="114" spans="1:28" ht="15.75" customHeight="1">
      <c r="A114" s="40"/>
      <c r="B114" s="40"/>
      <c r="C114" s="40"/>
      <c r="D114" s="40"/>
      <c r="E114" s="40"/>
      <c r="F114" s="40"/>
      <c r="G114" s="40"/>
      <c r="H114" s="40"/>
      <c r="I114" s="40"/>
      <c r="J114" s="40"/>
      <c r="K114" s="38"/>
      <c r="L114" s="38"/>
      <c r="M114" s="40"/>
      <c r="N114" s="24"/>
      <c r="O114" s="24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</row>
    <row r="115" spans="1:28" ht="15.75" customHeight="1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38"/>
      <c r="L115" s="38"/>
      <c r="M115" s="40"/>
      <c r="N115" s="24"/>
      <c r="O115" s="24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</row>
    <row r="116" spans="1:28" ht="15.75" customHeight="1">
      <c r="A116" s="40"/>
      <c r="B116" s="40"/>
      <c r="C116" s="40"/>
      <c r="D116" s="40"/>
      <c r="E116" s="40"/>
      <c r="F116" s="40"/>
      <c r="G116" s="40"/>
      <c r="H116" s="40"/>
      <c r="I116" s="40"/>
      <c r="J116" s="40"/>
      <c r="K116" s="38"/>
      <c r="L116" s="38"/>
      <c r="M116" s="40"/>
      <c r="N116" s="24"/>
      <c r="O116" s="24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</row>
    <row r="117" spans="1:28" ht="15.75" customHeight="1">
      <c r="A117" s="40"/>
      <c r="B117" s="40"/>
      <c r="C117" s="40"/>
      <c r="D117" s="40"/>
      <c r="E117" s="40"/>
      <c r="F117" s="40"/>
      <c r="G117" s="40"/>
      <c r="H117" s="40"/>
      <c r="I117" s="40"/>
      <c r="J117" s="40"/>
      <c r="K117" s="38"/>
      <c r="L117" s="38"/>
      <c r="M117" s="40"/>
      <c r="N117" s="24"/>
      <c r="O117" s="24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</row>
    <row r="118" spans="1:28" ht="15.75" customHeight="1">
      <c r="A118" s="40"/>
      <c r="B118" s="40"/>
      <c r="C118" s="40"/>
      <c r="D118" s="40"/>
      <c r="E118" s="40"/>
      <c r="F118" s="40"/>
      <c r="G118" s="40"/>
      <c r="H118" s="40"/>
      <c r="I118" s="40"/>
      <c r="J118" s="40"/>
      <c r="K118" s="38"/>
      <c r="L118" s="38"/>
      <c r="M118" s="40"/>
      <c r="N118" s="24"/>
      <c r="O118" s="24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</row>
    <row r="119" spans="1:28" ht="15.75" customHeight="1">
      <c r="A119" s="40"/>
      <c r="B119" s="40"/>
      <c r="C119" s="40"/>
      <c r="D119" s="40"/>
      <c r="E119" s="40"/>
      <c r="F119" s="40"/>
      <c r="G119" s="40"/>
      <c r="H119" s="40"/>
      <c r="I119" s="40"/>
      <c r="J119" s="40"/>
      <c r="K119" s="38"/>
      <c r="L119" s="38"/>
      <c r="M119" s="40"/>
      <c r="N119" s="24"/>
      <c r="O119" s="24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</row>
    <row r="120" spans="1:28" ht="15.75" customHeight="1">
      <c r="A120" s="40"/>
      <c r="B120" s="40"/>
      <c r="C120" s="40"/>
      <c r="D120" s="40"/>
      <c r="E120" s="40"/>
      <c r="F120" s="40"/>
      <c r="G120" s="40"/>
      <c r="H120" s="40"/>
      <c r="I120" s="40"/>
      <c r="J120" s="40"/>
      <c r="K120" s="38"/>
      <c r="L120" s="38"/>
      <c r="M120" s="40"/>
      <c r="N120" s="24"/>
      <c r="O120" s="24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</row>
    <row r="121" spans="1:28" ht="15.75" customHeight="1">
      <c r="A121" s="40"/>
      <c r="B121" s="40"/>
      <c r="C121" s="40"/>
      <c r="D121" s="40"/>
      <c r="E121" s="40"/>
      <c r="F121" s="40"/>
      <c r="G121" s="40"/>
      <c r="H121" s="40"/>
      <c r="I121" s="40"/>
      <c r="J121" s="40"/>
      <c r="K121" s="38"/>
      <c r="L121" s="38"/>
      <c r="M121" s="40"/>
      <c r="N121" s="24"/>
      <c r="O121" s="24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</row>
    <row r="122" spans="1:28" ht="15.75" customHeight="1">
      <c r="A122" s="40"/>
      <c r="B122" s="40"/>
      <c r="C122" s="40"/>
      <c r="D122" s="40"/>
      <c r="E122" s="40"/>
      <c r="F122" s="40"/>
      <c r="G122" s="40"/>
      <c r="H122" s="40"/>
      <c r="I122" s="40"/>
      <c r="J122" s="40"/>
      <c r="K122" s="38"/>
      <c r="L122" s="38"/>
      <c r="M122" s="40"/>
      <c r="N122" s="24"/>
      <c r="O122" s="24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</row>
    <row r="123" spans="1:28" ht="15.75" customHeight="1">
      <c r="A123" s="40"/>
      <c r="B123" s="40"/>
      <c r="C123" s="40"/>
      <c r="D123" s="40"/>
      <c r="E123" s="40"/>
      <c r="F123" s="40"/>
      <c r="G123" s="40"/>
      <c r="H123" s="40"/>
      <c r="I123" s="40"/>
      <c r="J123" s="40"/>
      <c r="K123" s="38"/>
      <c r="L123" s="38"/>
      <c r="M123" s="40"/>
      <c r="N123" s="24"/>
      <c r="O123" s="24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</row>
    <row r="124" spans="1:28" ht="15.75" customHeight="1">
      <c r="A124" s="40"/>
      <c r="B124" s="40"/>
      <c r="C124" s="40"/>
      <c r="D124" s="40"/>
      <c r="E124" s="40"/>
      <c r="F124" s="40"/>
      <c r="G124" s="40"/>
      <c r="H124" s="40"/>
      <c r="I124" s="40"/>
      <c r="J124" s="40"/>
      <c r="K124" s="38"/>
      <c r="L124" s="38"/>
      <c r="M124" s="40"/>
      <c r="N124" s="24"/>
      <c r="O124" s="24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</row>
    <row r="125" spans="1:28" ht="15.75" customHeight="1">
      <c r="A125" s="40"/>
      <c r="B125" s="40"/>
      <c r="C125" s="40"/>
      <c r="D125" s="40"/>
      <c r="E125" s="40"/>
      <c r="F125" s="40"/>
      <c r="G125" s="40"/>
      <c r="H125" s="40"/>
      <c r="I125" s="40"/>
      <c r="J125" s="40"/>
      <c r="K125" s="38"/>
      <c r="L125" s="38"/>
      <c r="M125" s="40"/>
      <c r="N125" s="24"/>
      <c r="O125" s="24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</row>
    <row r="126" spans="1:28" ht="15.75" customHeight="1">
      <c r="A126" s="40"/>
      <c r="B126" s="40"/>
      <c r="C126" s="40"/>
      <c r="D126" s="40"/>
      <c r="E126" s="40"/>
      <c r="F126" s="40"/>
      <c r="G126" s="40"/>
      <c r="H126" s="40"/>
      <c r="I126" s="40"/>
      <c r="J126" s="40"/>
      <c r="K126" s="38"/>
      <c r="L126" s="38"/>
      <c r="M126" s="40"/>
      <c r="N126" s="24"/>
      <c r="O126" s="24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</row>
    <row r="127" spans="1:28" ht="15.75" customHeight="1">
      <c r="A127" s="40"/>
      <c r="B127" s="40"/>
      <c r="C127" s="40"/>
      <c r="D127" s="40"/>
      <c r="E127" s="40"/>
      <c r="F127" s="40"/>
      <c r="G127" s="40"/>
      <c r="H127" s="40"/>
      <c r="I127" s="40"/>
      <c r="J127" s="40"/>
      <c r="K127" s="38"/>
      <c r="L127" s="38"/>
      <c r="M127" s="40"/>
      <c r="N127" s="24"/>
      <c r="O127" s="24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</row>
    <row r="128" spans="1:28" ht="15.75" customHeight="1">
      <c r="A128" s="40"/>
      <c r="B128" s="40"/>
      <c r="C128" s="40"/>
      <c r="D128" s="40"/>
      <c r="E128" s="40"/>
      <c r="F128" s="40"/>
      <c r="G128" s="40"/>
      <c r="H128" s="40"/>
      <c r="I128" s="40"/>
      <c r="J128" s="40"/>
      <c r="K128" s="38"/>
      <c r="L128" s="38"/>
      <c r="M128" s="40"/>
      <c r="N128" s="24"/>
      <c r="O128" s="24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</row>
    <row r="129" spans="1:28" ht="15.75" customHeight="1">
      <c r="A129" s="40"/>
      <c r="B129" s="40"/>
      <c r="C129" s="40"/>
      <c r="D129" s="40"/>
      <c r="E129" s="40"/>
      <c r="F129" s="40"/>
      <c r="G129" s="40"/>
      <c r="H129" s="40"/>
      <c r="I129" s="40"/>
      <c r="J129" s="40"/>
      <c r="K129" s="38"/>
      <c r="L129" s="38"/>
      <c r="M129" s="40"/>
      <c r="N129" s="24"/>
      <c r="O129" s="24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</row>
    <row r="130" spans="1:28" ht="15.75" customHeight="1">
      <c r="A130" s="40"/>
      <c r="B130" s="40"/>
      <c r="C130" s="40"/>
      <c r="D130" s="40"/>
      <c r="E130" s="40"/>
      <c r="F130" s="40"/>
      <c r="G130" s="40"/>
      <c r="H130" s="40"/>
      <c r="I130" s="40"/>
      <c r="J130" s="40"/>
      <c r="K130" s="38"/>
      <c r="L130" s="38"/>
      <c r="M130" s="40"/>
      <c r="N130" s="24"/>
      <c r="O130" s="24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</row>
    <row r="131" spans="1:28" ht="15.75" customHeight="1">
      <c r="A131" s="40"/>
      <c r="B131" s="40"/>
      <c r="C131" s="40"/>
      <c r="D131" s="40"/>
      <c r="E131" s="40"/>
      <c r="F131" s="40"/>
      <c r="G131" s="40"/>
      <c r="H131" s="40"/>
      <c r="I131" s="40"/>
      <c r="J131" s="40"/>
      <c r="K131" s="38"/>
      <c r="L131" s="38"/>
      <c r="M131" s="40"/>
      <c r="N131" s="24"/>
      <c r="O131" s="24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</row>
    <row r="132" spans="1:28" ht="15.75" customHeight="1">
      <c r="A132" s="40"/>
      <c r="B132" s="40"/>
      <c r="C132" s="40"/>
      <c r="D132" s="40"/>
      <c r="E132" s="40"/>
      <c r="F132" s="40"/>
      <c r="G132" s="40"/>
      <c r="H132" s="40"/>
      <c r="I132" s="40"/>
      <c r="J132" s="40"/>
      <c r="K132" s="38"/>
      <c r="L132" s="38"/>
      <c r="M132" s="40"/>
      <c r="N132" s="24"/>
      <c r="O132" s="24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</row>
    <row r="133" spans="1:28" ht="15.75" customHeight="1">
      <c r="A133" s="40"/>
      <c r="B133" s="40"/>
      <c r="C133" s="40"/>
      <c r="D133" s="40"/>
      <c r="E133" s="40"/>
      <c r="F133" s="40"/>
      <c r="G133" s="40"/>
      <c r="H133" s="40"/>
      <c r="I133" s="40"/>
      <c r="J133" s="40"/>
      <c r="K133" s="38"/>
      <c r="L133" s="38"/>
      <c r="M133" s="40"/>
      <c r="N133" s="24"/>
      <c r="O133" s="24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</row>
    <row r="134" spans="1:28" ht="15.75" customHeight="1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38"/>
      <c r="L134" s="38"/>
      <c r="M134" s="40"/>
      <c r="N134" s="24"/>
      <c r="O134" s="24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</row>
    <row r="135" spans="1:28" ht="15.75" customHeight="1">
      <c r="A135" s="40"/>
      <c r="B135" s="40"/>
      <c r="C135" s="40"/>
      <c r="D135" s="40"/>
      <c r="E135" s="40"/>
      <c r="F135" s="40"/>
      <c r="G135" s="40"/>
      <c r="H135" s="40"/>
      <c r="I135" s="40"/>
      <c r="J135" s="40"/>
      <c r="K135" s="38"/>
      <c r="L135" s="38"/>
      <c r="M135" s="40"/>
      <c r="N135" s="24"/>
      <c r="O135" s="24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</row>
    <row r="136" spans="1:28" ht="15.75" customHeight="1">
      <c r="A136" s="40"/>
      <c r="B136" s="40"/>
      <c r="C136" s="40"/>
      <c r="D136" s="40"/>
      <c r="E136" s="40"/>
      <c r="F136" s="40"/>
      <c r="G136" s="40"/>
      <c r="H136" s="40"/>
      <c r="I136" s="40"/>
      <c r="J136" s="40"/>
      <c r="K136" s="38"/>
      <c r="L136" s="38"/>
      <c r="M136" s="40"/>
      <c r="N136" s="24"/>
      <c r="O136" s="24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</row>
    <row r="137" spans="1:28" ht="15.75" customHeight="1">
      <c r="A137" s="40"/>
      <c r="B137" s="40"/>
      <c r="C137" s="40"/>
      <c r="D137" s="40"/>
      <c r="E137" s="40"/>
      <c r="F137" s="40"/>
      <c r="G137" s="40"/>
      <c r="H137" s="40"/>
      <c r="I137" s="40"/>
      <c r="J137" s="40"/>
      <c r="K137" s="38"/>
      <c r="L137" s="38"/>
      <c r="M137" s="40"/>
      <c r="N137" s="24"/>
      <c r="O137" s="24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</row>
    <row r="138" spans="1:28" ht="15.75" customHeight="1">
      <c r="A138" s="40"/>
      <c r="B138" s="40"/>
      <c r="C138" s="40"/>
      <c r="D138" s="40"/>
      <c r="E138" s="40"/>
      <c r="F138" s="40"/>
      <c r="G138" s="40"/>
      <c r="H138" s="40"/>
      <c r="I138" s="40"/>
      <c r="J138" s="40"/>
      <c r="K138" s="38"/>
      <c r="L138" s="38"/>
      <c r="M138" s="40"/>
      <c r="N138" s="24"/>
      <c r="O138" s="24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</row>
    <row r="139" spans="1:28" ht="15.75" customHeight="1">
      <c r="A139" s="40"/>
      <c r="B139" s="40"/>
      <c r="C139" s="40"/>
      <c r="D139" s="40"/>
      <c r="E139" s="40"/>
      <c r="F139" s="40"/>
      <c r="G139" s="40"/>
      <c r="H139" s="40"/>
      <c r="I139" s="40"/>
      <c r="J139" s="40"/>
      <c r="K139" s="38"/>
      <c r="L139" s="38"/>
      <c r="M139" s="40"/>
      <c r="N139" s="24"/>
      <c r="O139" s="24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</row>
    <row r="140" spans="1:28" ht="15.75" customHeight="1">
      <c r="A140" s="40"/>
      <c r="B140" s="40"/>
      <c r="C140" s="40"/>
      <c r="D140" s="40"/>
      <c r="E140" s="40"/>
      <c r="F140" s="40"/>
      <c r="G140" s="40"/>
      <c r="H140" s="40"/>
      <c r="I140" s="40"/>
      <c r="J140" s="40"/>
      <c r="K140" s="38"/>
      <c r="L140" s="38"/>
      <c r="M140" s="40"/>
      <c r="N140" s="24"/>
      <c r="O140" s="24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</row>
    <row r="141" spans="1:28" ht="15.75" customHeight="1">
      <c r="A141" s="40"/>
      <c r="B141" s="40"/>
      <c r="C141" s="40"/>
      <c r="D141" s="40"/>
      <c r="E141" s="40"/>
      <c r="F141" s="40"/>
      <c r="G141" s="40"/>
      <c r="H141" s="40"/>
      <c r="I141" s="40"/>
      <c r="J141" s="40"/>
      <c r="K141" s="38"/>
      <c r="L141" s="38"/>
      <c r="M141" s="40"/>
      <c r="N141" s="24"/>
      <c r="O141" s="24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</row>
    <row r="142" spans="1:28" ht="15.75" customHeight="1">
      <c r="A142" s="40"/>
      <c r="B142" s="40"/>
      <c r="C142" s="40"/>
      <c r="D142" s="40"/>
      <c r="E142" s="40"/>
      <c r="F142" s="40"/>
      <c r="G142" s="40"/>
      <c r="H142" s="40"/>
      <c r="I142" s="40"/>
      <c r="J142" s="40"/>
      <c r="K142" s="38"/>
      <c r="L142" s="38"/>
      <c r="M142" s="40"/>
      <c r="N142" s="24"/>
      <c r="O142" s="24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</row>
    <row r="143" spans="1:28" ht="15.75" customHeight="1">
      <c r="A143" s="40"/>
      <c r="B143" s="40"/>
      <c r="C143" s="40"/>
      <c r="D143" s="40"/>
      <c r="E143" s="40"/>
      <c r="F143" s="40"/>
      <c r="G143" s="40"/>
      <c r="H143" s="40"/>
      <c r="I143" s="40"/>
      <c r="J143" s="40"/>
      <c r="K143" s="38"/>
      <c r="L143" s="38"/>
      <c r="M143" s="40"/>
      <c r="N143" s="24"/>
      <c r="O143" s="24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</row>
    <row r="144" spans="1:28" ht="15.75" customHeight="1">
      <c r="A144" s="40"/>
      <c r="B144" s="40"/>
      <c r="C144" s="40"/>
      <c r="D144" s="40"/>
      <c r="E144" s="40"/>
      <c r="F144" s="40"/>
      <c r="G144" s="40"/>
      <c r="H144" s="40"/>
      <c r="I144" s="40"/>
      <c r="J144" s="40"/>
      <c r="K144" s="38"/>
      <c r="L144" s="38"/>
      <c r="M144" s="40"/>
      <c r="N144" s="24"/>
      <c r="O144" s="24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</row>
    <row r="145" spans="1:28" ht="15.75" customHeight="1">
      <c r="A145" s="40"/>
      <c r="B145" s="40"/>
      <c r="C145" s="40"/>
      <c r="D145" s="40"/>
      <c r="E145" s="40"/>
      <c r="F145" s="40"/>
      <c r="G145" s="40"/>
      <c r="H145" s="40"/>
      <c r="I145" s="40"/>
      <c r="J145" s="40"/>
      <c r="K145" s="38"/>
      <c r="L145" s="38"/>
      <c r="M145" s="40"/>
      <c r="N145" s="24"/>
      <c r="O145" s="24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</row>
    <row r="146" spans="1:28" ht="15.75" customHeight="1">
      <c r="A146" s="40"/>
      <c r="B146" s="40"/>
      <c r="C146" s="40"/>
      <c r="D146" s="40"/>
      <c r="E146" s="40"/>
      <c r="F146" s="40"/>
      <c r="G146" s="40"/>
      <c r="H146" s="40"/>
      <c r="I146" s="40"/>
      <c r="J146" s="40"/>
      <c r="K146" s="38"/>
      <c r="L146" s="38"/>
      <c r="M146" s="40"/>
      <c r="N146" s="24"/>
      <c r="O146" s="24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</row>
    <row r="147" spans="1:28" ht="15.75" customHeight="1">
      <c r="A147" s="40"/>
      <c r="B147" s="40"/>
      <c r="C147" s="40"/>
      <c r="D147" s="40"/>
      <c r="E147" s="40"/>
      <c r="F147" s="40"/>
      <c r="G147" s="40"/>
      <c r="H147" s="40"/>
      <c r="I147" s="40"/>
      <c r="J147" s="40"/>
      <c r="K147" s="38"/>
      <c r="L147" s="38"/>
      <c r="M147" s="40"/>
      <c r="N147" s="24"/>
      <c r="O147" s="24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</row>
    <row r="148" spans="1:28" ht="15.75" customHeight="1">
      <c r="A148" s="40"/>
      <c r="B148" s="40"/>
      <c r="C148" s="40"/>
      <c r="D148" s="40"/>
      <c r="E148" s="40"/>
      <c r="F148" s="40"/>
      <c r="G148" s="40"/>
      <c r="H148" s="40"/>
      <c r="I148" s="40"/>
      <c r="J148" s="40"/>
      <c r="K148" s="38"/>
      <c r="L148" s="38"/>
      <c r="M148" s="40"/>
      <c r="N148" s="24"/>
      <c r="O148" s="24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</row>
    <row r="149" spans="1:28" ht="15.75" customHeight="1">
      <c r="A149" s="40"/>
      <c r="B149" s="40"/>
      <c r="C149" s="40"/>
      <c r="D149" s="40"/>
      <c r="E149" s="40"/>
      <c r="F149" s="40"/>
      <c r="G149" s="40"/>
      <c r="H149" s="40"/>
      <c r="I149" s="40"/>
      <c r="J149" s="40"/>
      <c r="K149" s="38"/>
      <c r="L149" s="38"/>
      <c r="M149" s="40"/>
      <c r="N149" s="24"/>
      <c r="O149" s="24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</row>
    <row r="150" spans="1:28" ht="15.75" customHeight="1">
      <c r="A150" s="40"/>
      <c r="B150" s="40"/>
      <c r="C150" s="40"/>
      <c r="D150" s="40"/>
      <c r="E150" s="40"/>
      <c r="F150" s="40"/>
      <c r="G150" s="40"/>
      <c r="H150" s="40"/>
      <c r="I150" s="40"/>
      <c r="J150" s="40"/>
      <c r="K150" s="38"/>
      <c r="L150" s="38"/>
      <c r="M150" s="40"/>
      <c r="N150" s="24"/>
      <c r="O150" s="24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</row>
    <row r="151" spans="1:28" ht="15.75" customHeight="1">
      <c r="A151" s="40"/>
      <c r="B151" s="40"/>
      <c r="C151" s="40"/>
      <c r="D151" s="40"/>
      <c r="E151" s="40"/>
      <c r="F151" s="40"/>
      <c r="G151" s="40"/>
      <c r="H151" s="40"/>
      <c r="I151" s="40"/>
      <c r="J151" s="40"/>
      <c r="K151" s="38"/>
      <c r="L151" s="38"/>
      <c r="M151" s="40"/>
      <c r="N151" s="24"/>
      <c r="O151" s="24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</row>
    <row r="152" spans="1:28" ht="15.75" customHeight="1">
      <c r="A152" s="40"/>
      <c r="B152" s="40"/>
      <c r="C152" s="40"/>
      <c r="D152" s="40"/>
      <c r="E152" s="40"/>
      <c r="F152" s="40"/>
      <c r="G152" s="40"/>
      <c r="H152" s="40"/>
      <c r="I152" s="40"/>
      <c r="J152" s="40"/>
      <c r="K152" s="38"/>
      <c r="L152" s="38"/>
      <c r="M152" s="40"/>
      <c r="N152" s="24"/>
      <c r="O152" s="24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</row>
    <row r="153" spans="1:28" ht="15.75" customHeight="1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38"/>
      <c r="L153" s="38"/>
      <c r="M153" s="40"/>
      <c r="N153" s="24"/>
      <c r="O153" s="24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</row>
    <row r="154" spans="1:28" ht="15.75" customHeight="1">
      <c r="A154" s="40"/>
      <c r="B154" s="40"/>
      <c r="C154" s="40"/>
      <c r="D154" s="40"/>
      <c r="E154" s="40"/>
      <c r="F154" s="40"/>
      <c r="G154" s="40"/>
      <c r="H154" s="40"/>
      <c r="I154" s="40"/>
      <c r="J154" s="40"/>
      <c r="K154" s="38"/>
      <c r="L154" s="38"/>
      <c r="M154" s="40"/>
      <c r="N154" s="24"/>
      <c r="O154" s="24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</row>
    <row r="155" spans="1:28" ht="15.75" customHeight="1">
      <c r="A155" s="40"/>
      <c r="B155" s="40"/>
      <c r="C155" s="40"/>
      <c r="D155" s="40"/>
      <c r="E155" s="40"/>
      <c r="F155" s="40"/>
      <c r="G155" s="40"/>
      <c r="H155" s="40"/>
      <c r="I155" s="40"/>
      <c r="J155" s="40"/>
      <c r="K155" s="38"/>
      <c r="L155" s="38"/>
      <c r="M155" s="40"/>
      <c r="N155" s="24"/>
      <c r="O155" s="24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</row>
    <row r="156" spans="1:28" ht="15.75" customHeight="1">
      <c r="A156" s="40"/>
      <c r="B156" s="40"/>
      <c r="C156" s="40"/>
      <c r="D156" s="40"/>
      <c r="E156" s="40"/>
      <c r="F156" s="40"/>
      <c r="G156" s="40"/>
      <c r="H156" s="40"/>
      <c r="I156" s="40"/>
      <c r="J156" s="40"/>
      <c r="K156" s="38"/>
      <c r="L156" s="38"/>
      <c r="M156" s="40"/>
      <c r="N156" s="24"/>
      <c r="O156" s="24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</row>
    <row r="157" spans="1:28" ht="15.75" customHeight="1">
      <c r="A157" s="40"/>
      <c r="B157" s="40"/>
      <c r="C157" s="40"/>
      <c r="D157" s="40"/>
      <c r="E157" s="40"/>
      <c r="F157" s="40"/>
      <c r="G157" s="40"/>
      <c r="H157" s="40"/>
      <c r="I157" s="40"/>
      <c r="J157" s="40"/>
      <c r="K157" s="38"/>
      <c r="L157" s="38"/>
      <c r="M157" s="40"/>
      <c r="N157" s="24"/>
      <c r="O157" s="24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</row>
    <row r="158" spans="1:28" ht="15.75" customHeight="1">
      <c r="A158" s="40"/>
      <c r="B158" s="40"/>
      <c r="C158" s="40"/>
      <c r="D158" s="40"/>
      <c r="E158" s="40"/>
      <c r="F158" s="40"/>
      <c r="G158" s="40"/>
      <c r="H158" s="40"/>
      <c r="I158" s="40"/>
      <c r="J158" s="40"/>
      <c r="K158" s="38"/>
      <c r="L158" s="38"/>
      <c r="M158" s="40"/>
      <c r="N158" s="24"/>
      <c r="O158" s="24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</row>
    <row r="159" spans="1:28" ht="15.75" customHeight="1">
      <c r="A159" s="40"/>
      <c r="B159" s="40"/>
      <c r="C159" s="40"/>
      <c r="D159" s="40"/>
      <c r="E159" s="40"/>
      <c r="F159" s="40"/>
      <c r="G159" s="40"/>
      <c r="H159" s="40"/>
      <c r="I159" s="40"/>
      <c r="J159" s="40"/>
      <c r="K159" s="38"/>
      <c r="L159" s="38"/>
      <c r="M159" s="40"/>
      <c r="N159" s="24"/>
      <c r="O159" s="24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  <c r="AB159" s="41"/>
    </row>
    <row r="160" spans="1:28" ht="15.75" customHeight="1">
      <c r="A160" s="40"/>
      <c r="B160" s="40"/>
      <c r="C160" s="40"/>
      <c r="D160" s="40"/>
      <c r="E160" s="40"/>
      <c r="F160" s="40"/>
      <c r="G160" s="40"/>
      <c r="H160" s="40"/>
      <c r="I160" s="40"/>
      <c r="J160" s="40"/>
      <c r="K160" s="38"/>
      <c r="L160" s="38"/>
      <c r="M160" s="40"/>
      <c r="N160" s="24"/>
      <c r="O160" s="24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</row>
    <row r="161" spans="1:28" ht="15.75" customHeight="1">
      <c r="A161" s="40"/>
      <c r="B161" s="40"/>
      <c r="C161" s="40"/>
      <c r="D161" s="40"/>
      <c r="E161" s="40"/>
      <c r="F161" s="40"/>
      <c r="G161" s="40"/>
      <c r="H161" s="40"/>
      <c r="I161" s="40"/>
      <c r="J161" s="40"/>
      <c r="K161" s="38"/>
      <c r="L161" s="38"/>
      <c r="M161" s="40"/>
      <c r="N161" s="24"/>
      <c r="O161" s="24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</row>
    <row r="162" spans="1:28" ht="15.75" customHeight="1">
      <c r="A162" s="40"/>
      <c r="B162" s="40"/>
      <c r="C162" s="40"/>
      <c r="D162" s="40"/>
      <c r="E162" s="40"/>
      <c r="F162" s="40"/>
      <c r="G162" s="40"/>
      <c r="H162" s="40"/>
      <c r="I162" s="40"/>
      <c r="J162" s="40"/>
      <c r="K162" s="38"/>
      <c r="L162" s="38"/>
      <c r="M162" s="40"/>
      <c r="N162" s="24"/>
      <c r="O162" s="24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</row>
    <row r="163" spans="1:28" ht="15.75" customHeight="1">
      <c r="A163" s="40"/>
      <c r="B163" s="40"/>
      <c r="C163" s="40"/>
      <c r="D163" s="40"/>
      <c r="E163" s="40"/>
      <c r="F163" s="40"/>
      <c r="G163" s="40"/>
      <c r="H163" s="40"/>
      <c r="I163" s="40"/>
      <c r="J163" s="40"/>
      <c r="K163" s="38"/>
      <c r="L163" s="38"/>
      <c r="M163" s="40"/>
      <c r="N163" s="24"/>
      <c r="O163" s="24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  <c r="AB163" s="41"/>
    </row>
    <row r="164" spans="1:28" ht="15.75" customHeight="1">
      <c r="A164" s="40"/>
      <c r="B164" s="40"/>
      <c r="C164" s="40"/>
      <c r="D164" s="40"/>
      <c r="E164" s="40"/>
      <c r="F164" s="40"/>
      <c r="G164" s="40"/>
      <c r="H164" s="40"/>
      <c r="I164" s="40"/>
      <c r="J164" s="40"/>
      <c r="K164" s="38"/>
      <c r="L164" s="38"/>
      <c r="M164" s="40"/>
      <c r="N164" s="24"/>
      <c r="O164" s="24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</row>
    <row r="165" spans="1:28" ht="15.75" customHeight="1">
      <c r="A165" s="40"/>
      <c r="B165" s="40"/>
      <c r="C165" s="40"/>
      <c r="D165" s="40"/>
      <c r="E165" s="40"/>
      <c r="F165" s="40"/>
      <c r="G165" s="40"/>
      <c r="H165" s="40"/>
      <c r="I165" s="40"/>
      <c r="J165" s="40"/>
      <c r="K165" s="38"/>
      <c r="L165" s="38"/>
      <c r="M165" s="40"/>
      <c r="N165" s="24"/>
      <c r="O165" s="24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</row>
    <row r="166" spans="1:28" ht="15.75" customHeight="1">
      <c r="A166" s="40"/>
      <c r="B166" s="40"/>
      <c r="C166" s="40"/>
      <c r="D166" s="40"/>
      <c r="E166" s="40"/>
      <c r="F166" s="40"/>
      <c r="G166" s="40"/>
      <c r="H166" s="40"/>
      <c r="I166" s="40"/>
      <c r="J166" s="40"/>
      <c r="K166" s="38"/>
      <c r="L166" s="38"/>
      <c r="M166" s="40"/>
      <c r="N166" s="24"/>
      <c r="O166" s="24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</row>
    <row r="167" spans="1:28" ht="15.75" customHeight="1">
      <c r="A167" s="40"/>
      <c r="B167" s="40"/>
      <c r="C167" s="40"/>
      <c r="D167" s="40"/>
      <c r="E167" s="40"/>
      <c r="F167" s="40"/>
      <c r="G167" s="40"/>
      <c r="H167" s="40"/>
      <c r="I167" s="40"/>
      <c r="J167" s="40"/>
      <c r="K167" s="38"/>
      <c r="L167" s="38"/>
      <c r="M167" s="40"/>
      <c r="N167" s="24"/>
      <c r="O167" s="24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  <c r="AB167" s="41"/>
    </row>
    <row r="168" spans="1:28" ht="15.75" customHeight="1">
      <c r="A168" s="40"/>
      <c r="B168" s="40"/>
      <c r="C168" s="40"/>
      <c r="D168" s="40"/>
      <c r="E168" s="40"/>
      <c r="F168" s="40"/>
      <c r="G168" s="40"/>
      <c r="H168" s="40"/>
      <c r="I168" s="40"/>
      <c r="J168" s="40"/>
      <c r="K168" s="38"/>
      <c r="L168" s="38"/>
      <c r="M168" s="40"/>
      <c r="N168" s="24"/>
      <c r="O168" s="24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</row>
    <row r="169" spans="1:28" ht="15.75" customHeight="1">
      <c r="A169" s="40"/>
      <c r="B169" s="40"/>
      <c r="C169" s="40"/>
      <c r="D169" s="40"/>
      <c r="E169" s="40"/>
      <c r="F169" s="40"/>
      <c r="G169" s="40"/>
      <c r="H169" s="40"/>
      <c r="I169" s="40"/>
      <c r="J169" s="40"/>
      <c r="K169" s="38"/>
      <c r="L169" s="38"/>
      <c r="M169" s="40"/>
      <c r="N169" s="24"/>
      <c r="O169" s="24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</row>
    <row r="170" spans="1:28" ht="15.75" customHeight="1">
      <c r="A170" s="40"/>
      <c r="B170" s="40"/>
      <c r="C170" s="40"/>
      <c r="D170" s="40"/>
      <c r="E170" s="40"/>
      <c r="F170" s="40"/>
      <c r="G170" s="40"/>
      <c r="H170" s="40"/>
      <c r="I170" s="40"/>
      <c r="J170" s="40"/>
      <c r="K170" s="38"/>
      <c r="L170" s="38"/>
      <c r="M170" s="40"/>
      <c r="N170" s="24"/>
      <c r="O170" s="24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</row>
    <row r="171" spans="1:28" ht="15.75" customHeight="1">
      <c r="A171" s="40"/>
      <c r="B171" s="40"/>
      <c r="C171" s="40"/>
      <c r="D171" s="40"/>
      <c r="E171" s="40"/>
      <c r="F171" s="40"/>
      <c r="G171" s="40"/>
      <c r="H171" s="40"/>
      <c r="I171" s="40"/>
      <c r="J171" s="40"/>
      <c r="K171" s="38"/>
      <c r="L171" s="38"/>
      <c r="M171" s="40"/>
      <c r="N171" s="24"/>
      <c r="O171" s="24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</row>
    <row r="172" spans="1:28" ht="15.75" customHeight="1">
      <c r="A172" s="40"/>
      <c r="B172" s="40"/>
      <c r="C172" s="40"/>
      <c r="D172" s="40"/>
      <c r="E172" s="40"/>
      <c r="F172" s="40"/>
      <c r="G172" s="40"/>
      <c r="H172" s="40"/>
      <c r="I172" s="40"/>
      <c r="J172" s="40"/>
      <c r="K172" s="38"/>
      <c r="L172" s="38"/>
      <c r="M172" s="40"/>
      <c r="N172" s="24"/>
      <c r="O172" s="24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</row>
    <row r="173" spans="1:28" ht="15.75" customHeight="1">
      <c r="A173" s="40"/>
      <c r="B173" s="40"/>
      <c r="C173" s="40"/>
      <c r="D173" s="40"/>
      <c r="E173" s="40"/>
      <c r="F173" s="40"/>
      <c r="G173" s="40"/>
      <c r="H173" s="40"/>
      <c r="I173" s="40"/>
      <c r="J173" s="40"/>
      <c r="K173" s="38"/>
      <c r="L173" s="38"/>
      <c r="M173" s="40"/>
      <c r="N173" s="24"/>
      <c r="O173" s="24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</row>
    <row r="174" spans="1:28" ht="15.75" customHeight="1">
      <c r="A174" s="40"/>
      <c r="B174" s="40"/>
      <c r="C174" s="40"/>
      <c r="D174" s="40"/>
      <c r="E174" s="40"/>
      <c r="F174" s="40"/>
      <c r="G174" s="40"/>
      <c r="H174" s="40"/>
      <c r="I174" s="40"/>
      <c r="J174" s="40"/>
      <c r="K174" s="38"/>
      <c r="L174" s="38"/>
      <c r="M174" s="40"/>
      <c r="N174" s="24"/>
      <c r="O174" s="24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</row>
    <row r="175" spans="1:28" ht="15.75" customHeight="1">
      <c r="A175" s="40"/>
      <c r="B175" s="40"/>
      <c r="C175" s="40"/>
      <c r="D175" s="40"/>
      <c r="E175" s="40"/>
      <c r="F175" s="40"/>
      <c r="G175" s="40"/>
      <c r="H175" s="40"/>
      <c r="I175" s="40"/>
      <c r="J175" s="40"/>
      <c r="K175" s="38"/>
      <c r="L175" s="38"/>
      <c r="M175" s="40"/>
      <c r="N175" s="24"/>
      <c r="O175" s="24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</row>
    <row r="176" spans="1:28" ht="15.75" customHeight="1">
      <c r="A176" s="40"/>
      <c r="B176" s="40"/>
      <c r="C176" s="40"/>
      <c r="D176" s="40"/>
      <c r="E176" s="40"/>
      <c r="F176" s="40"/>
      <c r="G176" s="40"/>
      <c r="H176" s="40"/>
      <c r="I176" s="40"/>
      <c r="J176" s="40"/>
      <c r="K176" s="38"/>
      <c r="L176" s="38"/>
      <c r="M176" s="40"/>
      <c r="N176" s="24"/>
      <c r="O176" s="24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</row>
    <row r="177" spans="1:28" ht="15.75" customHeight="1">
      <c r="A177" s="40"/>
      <c r="B177" s="40"/>
      <c r="C177" s="40"/>
      <c r="D177" s="40"/>
      <c r="E177" s="40"/>
      <c r="F177" s="40"/>
      <c r="G177" s="40"/>
      <c r="H177" s="40"/>
      <c r="I177" s="40"/>
      <c r="J177" s="40"/>
      <c r="K177" s="38"/>
      <c r="L177" s="38"/>
      <c r="M177" s="40"/>
      <c r="N177" s="24"/>
      <c r="O177" s="24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</row>
    <row r="178" spans="1:28" ht="15.75" customHeight="1">
      <c r="A178" s="40"/>
      <c r="B178" s="40"/>
      <c r="C178" s="40"/>
      <c r="D178" s="40"/>
      <c r="E178" s="40"/>
      <c r="F178" s="40"/>
      <c r="G178" s="40"/>
      <c r="H178" s="40"/>
      <c r="I178" s="40"/>
      <c r="J178" s="40"/>
      <c r="K178" s="38"/>
      <c r="L178" s="38"/>
      <c r="M178" s="40"/>
      <c r="N178" s="24"/>
      <c r="O178" s="24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</row>
    <row r="179" spans="1:28" ht="15.75" customHeight="1">
      <c r="A179" s="40"/>
      <c r="B179" s="40"/>
      <c r="C179" s="40"/>
      <c r="D179" s="40"/>
      <c r="E179" s="40"/>
      <c r="F179" s="40"/>
      <c r="G179" s="40"/>
      <c r="H179" s="40"/>
      <c r="I179" s="40"/>
      <c r="J179" s="40"/>
      <c r="K179" s="38"/>
      <c r="L179" s="38"/>
      <c r="M179" s="40"/>
      <c r="N179" s="24"/>
      <c r="O179" s="24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</row>
    <row r="180" spans="1:28" ht="15.75" customHeight="1">
      <c r="A180" s="40"/>
      <c r="B180" s="40"/>
      <c r="C180" s="40"/>
      <c r="D180" s="40"/>
      <c r="E180" s="40"/>
      <c r="F180" s="40"/>
      <c r="G180" s="40"/>
      <c r="H180" s="40"/>
      <c r="I180" s="40"/>
      <c r="J180" s="40"/>
      <c r="K180" s="38"/>
      <c r="L180" s="38"/>
      <c r="M180" s="40"/>
      <c r="N180" s="24"/>
      <c r="O180" s="24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</row>
    <row r="181" spans="1:28" ht="15.75" customHeight="1">
      <c r="A181" s="40"/>
      <c r="B181" s="40"/>
      <c r="C181" s="40"/>
      <c r="D181" s="40"/>
      <c r="E181" s="40"/>
      <c r="F181" s="40"/>
      <c r="G181" s="40"/>
      <c r="H181" s="40"/>
      <c r="I181" s="40"/>
      <c r="J181" s="40"/>
      <c r="K181" s="38"/>
      <c r="L181" s="38"/>
      <c r="M181" s="40"/>
      <c r="N181" s="24"/>
      <c r="O181" s="24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</row>
    <row r="182" spans="1:28" ht="15.75" customHeight="1">
      <c r="A182" s="40"/>
      <c r="B182" s="40"/>
      <c r="C182" s="40"/>
      <c r="D182" s="40"/>
      <c r="E182" s="40"/>
      <c r="F182" s="40"/>
      <c r="G182" s="40"/>
      <c r="H182" s="40"/>
      <c r="I182" s="40"/>
      <c r="J182" s="40"/>
      <c r="K182" s="38"/>
      <c r="L182" s="38"/>
      <c r="M182" s="40"/>
      <c r="N182" s="24"/>
      <c r="O182" s="24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</row>
    <row r="183" spans="1:28" ht="15.75" customHeight="1">
      <c r="A183" s="40"/>
      <c r="B183" s="40"/>
      <c r="C183" s="40"/>
      <c r="D183" s="40"/>
      <c r="E183" s="40"/>
      <c r="F183" s="40"/>
      <c r="G183" s="40"/>
      <c r="H183" s="40"/>
      <c r="I183" s="40"/>
      <c r="J183" s="40"/>
      <c r="K183" s="38"/>
      <c r="L183" s="38"/>
      <c r="M183" s="40"/>
      <c r="N183" s="24"/>
      <c r="O183" s="24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</row>
    <row r="184" spans="1:28" ht="15.75" customHeight="1">
      <c r="A184" s="40"/>
      <c r="B184" s="40"/>
      <c r="C184" s="40"/>
      <c r="D184" s="40"/>
      <c r="E184" s="40"/>
      <c r="F184" s="40"/>
      <c r="G184" s="40"/>
      <c r="H184" s="40"/>
      <c r="I184" s="40"/>
      <c r="J184" s="40"/>
      <c r="K184" s="38"/>
      <c r="L184" s="38"/>
      <c r="M184" s="40"/>
      <c r="N184" s="24"/>
      <c r="O184" s="24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</row>
    <row r="185" spans="1:28" ht="15.75" customHeight="1">
      <c r="A185" s="40"/>
      <c r="B185" s="40"/>
      <c r="C185" s="40"/>
      <c r="D185" s="40"/>
      <c r="E185" s="40"/>
      <c r="F185" s="40"/>
      <c r="G185" s="40"/>
      <c r="H185" s="40"/>
      <c r="I185" s="40"/>
      <c r="J185" s="40"/>
      <c r="K185" s="38"/>
      <c r="L185" s="38"/>
      <c r="M185" s="40"/>
      <c r="N185" s="24"/>
      <c r="O185" s="24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</row>
    <row r="186" spans="1:28" ht="15.75" customHeight="1">
      <c r="A186" s="40"/>
      <c r="B186" s="40"/>
      <c r="C186" s="40"/>
      <c r="D186" s="40"/>
      <c r="E186" s="40"/>
      <c r="F186" s="40"/>
      <c r="G186" s="40"/>
      <c r="H186" s="40"/>
      <c r="I186" s="40"/>
      <c r="J186" s="40"/>
      <c r="K186" s="38"/>
      <c r="L186" s="38"/>
      <c r="M186" s="40"/>
      <c r="N186" s="24"/>
      <c r="O186" s="24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</row>
    <row r="187" spans="1:28" ht="15.75" customHeight="1">
      <c r="A187" s="40"/>
      <c r="B187" s="40"/>
      <c r="C187" s="40"/>
      <c r="D187" s="40"/>
      <c r="E187" s="40"/>
      <c r="F187" s="40"/>
      <c r="G187" s="40"/>
      <c r="H187" s="40"/>
      <c r="I187" s="40"/>
      <c r="J187" s="40"/>
      <c r="K187" s="38"/>
      <c r="L187" s="38"/>
      <c r="M187" s="40"/>
      <c r="N187" s="24"/>
      <c r="O187" s="24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</row>
    <row r="188" spans="1:28" ht="15.75" customHeight="1">
      <c r="A188" s="40"/>
      <c r="B188" s="40"/>
      <c r="C188" s="40"/>
      <c r="D188" s="40"/>
      <c r="E188" s="40"/>
      <c r="F188" s="40"/>
      <c r="G188" s="40"/>
      <c r="H188" s="40"/>
      <c r="I188" s="40"/>
      <c r="J188" s="40"/>
      <c r="K188" s="38"/>
      <c r="L188" s="38"/>
      <c r="M188" s="40"/>
      <c r="N188" s="24"/>
      <c r="O188" s="24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</row>
    <row r="189" spans="1:28" ht="15.75" customHeight="1">
      <c r="A189" s="40"/>
      <c r="B189" s="40"/>
      <c r="C189" s="40"/>
      <c r="D189" s="40"/>
      <c r="E189" s="40"/>
      <c r="F189" s="40"/>
      <c r="G189" s="40"/>
      <c r="H189" s="40"/>
      <c r="I189" s="40"/>
      <c r="J189" s="40"/>
      <c r="K189" s="38"/>
      <c r="L189" s="38"/>
      <c r="M189" s="40"/>
      <c r="N189" s="24"/>
      <c r="O189" s="24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</row>
    <row r="190" spans="1:28" ht="15.75" customHeight="1">
      <c r="A190" s="40"/>
      <c r="B190" s="40"/>
      <c r="C190" s="40"/>
      <c r="D190" s="40"/>
      <c r="E190" s="40"/>
      <c r="F190" s="40"/>
      <c r="G190" s="40"/>
      <c r="H190" s="40"/>
      <c r="I190" s="40"/>
      <c r="J190" s="40"/>
      <c r="K190" s="38"/>
      <c r="L190" s="38"/>
      <c r="M190" s="40"/>
      <c r="N190" s="24"/>
      <c r="O190" s="24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</row>
    <row r="191" spans="1:28" ht="15.75" customHeight="1">
      <c r="A191" s="40"/>
      <c r="B191" s="40"/>
      <c r="C191" s="40"/>
      <c r="D191" s="40"/>
      <c r="E191" s="40"/>
      <c r="F191" s="40"/>
      <c r="G191" s="40"/>
      <c r="H191" s="40"/>
      <c r="I191" s="40"/>
      <c r="J191" s="40"/>
      <c r="K191" s="38"/>
      <c r="L191" s="38"/>
      <c r="M191" s="40"/>
      <c r="N191" s="24"/>
      <c r="O191" s="24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</row>
    <row r="192" spans="1:28" ht="15.75" customHeight="1">
      <c r="A192" s="40"/>
      <c r="B192" s="40"/>
      <c r="C192" s="40"/>
      <c r="D192" s="40"/>
      <c r="E192" s="40"/>
      <c r="F192" s="40"/>
      <c r="G192" s="40"/>
      <c r="H192" s="40"/>
      <c r="I192" s="40"/>
      <c r="J192" s="40"/>
      <c r="K192" s="38"/>
      <c r="L192" s="38"/>
      <c r="M192" s="40"/>
      <c r="N192" s="24"/>
      <c r="O192" s="24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</row>
    <row r="193" spans="1:28" ht="15.75" customHeight="1">
      <c r="A193" s="40"/>
      <c r="B193" s="40"/>
      <c r="C193" s="40"/>
      <c r="D193" s="40"/>
      <c r="E193" s="40"/>
      <c r="F193" s="40"/>
      <c r="G193" s="40"/>
      <c r="H193" s="40"/>
      <c r="I193" s="40"/>
      <c r="J193" s="40"/>
      <c r="K193" s="38"/>
      <c r="L193" s="38"/>
      <c r="M193" s="40"/>
      <c r="N193" s="24"/>
      <c r="O193" s="24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</row>
    <row r="194" spans="1:28" ht="15.75" customHeight="1">
      <c r="A194" s="40"/>
      <c r="B194" s="40"/>
      <c r="C194" s="40"/>
      <c r="D194" s="40"/>
      <c r="E194" s="40"/>
      <c r="F194" s="40"/>
      <c r="G194" s="40"/>
      <c r="H194" s="40"/>
      <c r="I194" s="40"/>
      <c r="J194" s="40"/>
      <c r="K194" s="38"/>
      <c r="L194" s="38"/>
      <c r="M194" s="40"/>
      <c r="N194" s="24"/>
      <c r="O194" s="24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</row>
    <row r="195" spans="1:28" ht="15.75" customHeight="1">
      <c r="A195" s="40"/>
      <c r="B195" s="40"/>
      <c r="C195" s="40"/>
      <c r="D195" s="40"/>
      <c r="E195" s="40"/>
      <c r="F195" s="40"/>
      <c r="G195" s="40"/>
      <c r="H195" s="40"/>
      <c r="I195" s="40"/>
      <c r="J195" s="40"/>
      <c r="K195" s="38"/>
      <c r="L195" s="38"/>
      <c r="M195" s="40"/>
      <c r="N195" s="24"/>
      <c r="O195" s="24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</row>
    <row r="196" spans="1:28" ht="15.75" customHeight="1">
      <c r="A196" s="40"/>
      <c r="B196" s="40"/>
      <c r="C196" s="40"/>
      <c r="D196" s="40"/>
      <c r="E196" s="40"/>
      <c r="F196" s="40"/>
      <c r="G196" s="40"/>
      <c r="H196" s="40"/>
      <c r="I196" s="40"/>
      <c r="J196" s="40"/>
      <c r="K196" s="38"/>
      <c r="L196" s="38"/>
      <c r="M196" s="40"/>
      <c r="N196" s="24"/>
      <c r="O196" s="24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</row>
    <row r="197" spans="1:28" ht="15.75" customHeight="1">
      <c r="A197" s="40"/>
      <c r="B197" s="40"/>
      <c r="C197" s="40"/>
      <c r="D197" s="40"/>
      <c r="E197" s="40"/>
      <c r="F197" s="40"/>
      <c r="G197" s="40"/>
      <c r="H197" s="40"/>
      <c r="I197" s="40"/>
      <c r="J197" s="40"/>
      <c r="K197" s="38"/>
      <c r="L197" s="38"/>
      <c r="M197" s="40"/>
      <c r="N197" s="24"/>
      <c r="O197" s="24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</row>
    <row r="198" spans="1:28" ht="15.75" customHeight="1">
      <c r="A198" s="40"/>
      <c r="B198" s="40"/>
      <c r="C198" s="40"/>
      <c r="D198" s="40"/>
      <c r="E198" s="40"/>
      <c r="F198" s="40"/>
      <c r="G198" s="40"/>
      <c r="H198" s="40"/>
      <c r="I198" s="40"/>
      <c r="J198" s="40"/>
      <c r="K198" s="38"/>
      <c r="L198" s="38"/>
      <c r="M198" s="40"/>
      <c r="N198" s="24"/>
      <c r="O198" s="24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</row>
    <row r="199" spans="1:28" ht="15.75" customHeight="1">
      <c r="A199" s="40"/>
      <c r="B199" s="40"/>
      <c r="C199" s="40"/>
      <c r="D199" s="40"/>
      <c r="E199" s="40"/>
      <c r="F199" s="40"/>
      <c r="G199" s="40"/>
      <c r="H199" s="40"/>
      <c r="I199" s="40"/>
      <c r="J199" s="40"/>
      <c r="K199" s="38"/>
      <c r="L199" s="38"/>
      <c r="M199" s="40"/>
      <c r="N199" s="24"/>
      <c r="O199" s="24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</row>
    <row r="200" spans="1:28" ht="15.75" customHeight="1">
      <c r="A200" s="40"/>
      <c r="B200" s="40"/>
      <c r="C200" s="40"/>
      <c r="D200" s="40"/>
      <c r="E200" s="40"/>
      <c r="F200" s="40"/>
      <c r="G200" s="40"/>
      <c r="H200" s="40"/>
      <c r="I200" s="40"/>
      <c r="J200" s="40"/>
      <c r="K200" s="38"/>
      <c r="L200" s="38"/>
      <c r="M200" s="40"/>
      <c r="N200" s="24"/>
      <c r="O200" s="24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</row>
    <row r="201" spans="1:28" ht="15.75" customHeight="1">
      <c r="A201" s="40"/>
      <c r="B201" s="40"/>
      <c r="C201" s="40"/>
      <c r="D201" s="40"/>
      <c r="E201" s="40"/>
      <c r="F201" s="40"/>
      <c r="G201" s="40"/>
      <c r="H201" s="40"/>
      <c r="I201" s="40"/>
      <c r="J201" s="40"/>
      <c r="K201" s="38"/>
      <c r="L201" s="38"/>
      <c r="M201" s="40"/>
      <c r="N201" s="24"/>
      <c r="O201" s="24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</row>
    <row r="202" spans="1:28" ht="15.75" customHeight="1">
      <c r="A202" s="40"/>
      <c r="B202" s="40"/>
      <c r="C202" s="40"/>
      <c r="D202" s="40"/>
      <c r="E202" s="40"/>
      <c r="F202" s="40"/>
      <c r="G202" s="40"/>
      <c r="H202" s="40"/>
      <c r="I202" s="40"/>
      <c r="J202" s="40"/>
      <c r="K202" s="38"/>
      <c r="L202" s="38"/>
      <c r="M202" s="40"/>
      <c r="N202" s="24"/>
      <c r="O202" s="24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</row>
    <row r="203" spans="1:28" ht="15.75" customHeight="1">
      <c r="A203" s="40"/>
      <c r="B203" s="40"/>
      <c r="C203" s="40"/>
      <c r="D203" s="40"/>
      <c r="E203" s="40"/>
      <c r="F203" s="40"/>
      <c r="G203" s="40"/>
      <c r="H203" s="40"/>
      <c r="I203" s="40"/>
      <c r="J203" s="40"/>
      <c r="K203" s="38"/>
      <c r="L203" s="38"/>
      <c r="M203" s="40"/>
      <c r="N203" s="24"/>
      <c r="O203" s="24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</row>
    <row r="204" spans="1:28" ht="15.75" customHeight="1">
      <c r="A204" s="40"/>
      <c r="B204" s="40"/>
      <c r="C204" s="40"/>
      <c r="D204" s="40"/>
      <c r="E204" s="40"/>
      <c r="F204" s="40"/>
      <c r="G204" s="40"/>
      <c r="H204" s="40"/>
      <c r="I204" s="40"/>
      <c r="J204" s="40"/>
      <c r="K204" s="38"/>
      <c r="L204" s="38"/>
      <c r="M204" s="40"/>
      <c r="N204" s="24"/>
      <c r="O204" s="24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</row>
    <row r="205" spans="1:28" ht="15.75" customHeight="1">
      <c r="A205" s="40"/>
      <c r="B205" s="40"/>
      <c r="C205" s="40"/>
      <c r="D205" s="40"/>
      <c r="E205" s="40"/>
      <c r="F205" s="40"/>
      <c r="G205" s="40"/>
      <c r="H205" s="40"/>
      <c r="I205" s="40"/>
      <c r="J205" s="40"/>
      <c r="K205" s="38"/>
      <c r="L205" s="38"/>
      <c r="M205" s="40"/>
      <c r="N205" s="24"/>
      <c r="O205" s="24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</row>
    <row r="206" spans="1:28" ht="15.75" customHeight="1">
      <c r="A206" s="40"/>
      <c r="B206" s="40"/>
      <c r="C206" s="40"/>
      <c r="D206" s="40"/>
      <c r="E206" s="40"/>
      <c r="F206" s="40"/>
      <c r="G206" s="40"/>
      <c r="H206" s="40"/>
      <c r="I206" s="40"/>
      <c r="J206" s="40"/>
      <c r="K206" s="38"/>
      <c r="L206" s="38"/>
      <c r="M206" s="40"/>
      <c r="N206" s="24"/>
      <c r="O206" s="24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</row>
    <row r="207" spans="1:28" ht="15.75" customHeight="1">
      <c r="A207" s="40"/>
      <c r="B207" s="40"/>
      <c r="C207" s="40"/>
      <c r="D207" s="40"/>
      <c r="E207" s="40"/>
      <c r="F207" s="40"/>
      <c r="G207" s="40"/>
      <c r="H207" s="40"/>
      <c r="I207" s="40"/>
      <c r="J207" s="40"/>
      <c r="K207" s="38"/>
      <c r="L207" s="38"/>
      <c r="M207" s="40"/>
      <c r="N207" s="24"/>
      <c r="O207" s="24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  <c r="AB207" s="41"/>
    </row>
    <row r="208" spans="1:28" ht="15.75" customHeight="1">
      <c r="A208" s="40"/>
      <c r="B208" s="40"/>
      <c r="C208" s="40"/>
      <c r="D208" s="40"/>
      <c r="E208" s="40"/>
      <c r="F208" s="40"/>
      <c r="G208" s="40"/>
      <c r="H208" s="40"/>
      <c r="I208" s="40"/>
      <c r="J208" s="40"/>
      <c r="K208" s="38"/>
      <c r="L208" s="38"/>
      <c r="M208" s="40"/>
      <c r="N208" s="24"/>
      <c r="O208" s="24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</row>
    <row r="209" spans="1:28" ht="15.75" customHeight="1">
      <c r="A209" s="40"/>
      <c r="B209" s="40"/>
      <c r="C209" s="40"/>
      <c r="D209" s="40"/>
      <c r="E209" s="40"/>
      <c r="F209" s="40"/>
      <c r="G209" s="40"/>
      <c r="H209" s="40"/>
      <c r="I209" s="40"/>
      <c r="J209" s="40"/>
      <c r="K209" s="38"/>
      <c r="L209" s="38"/>
      <c r="M209" s="40"/>
      <c r="N209" s="24"/>
      <c r="O209" s="24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  <c r="AB209" s="41"/>
    </row>
    <row r="210" spans="1:28" ht="15.75" customHeight="1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38"/>
      <c r="L210" s="38"/>
      <c r="M210" s="40"/>
      <c r="N210" s="24"/>
      <c r="O210" s="24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</row>
    <row r="211" spans="1:28" ht="15.75" customHeight="1">
      <c r="A211" s="40"/>
      <c r="B211" s="40"/>
      <c r="C211" s="40"/>
      <c r="D211" s="40"/>
      <c r="E211" s="40"/>
      <c r="F211" s="40"/>
      <c r="G211" s="40"/>
      <c r="H211" s="40"/>
      <c r="I211" s="40"/>
      <c r="J211" s="40"/>
      <c r="K211" s="38"/>
      <c r="L211" s="38"/>
      <c r="M211" s="40"/>
      <c r="N211" s="24"/>
      <c r="O211" s="24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  <c r="AB211" s="41"/>
    </row>
    <row r="212" spans="1:28" ht="15.75" customHeight="1">
      <c r="A212" s="40"/>
      <c r="B212" s="40"/>
      <c r="C212" s="40"/>
      <c r="D212" s="40"/>
      <c r="E212" s="40"/>
      <c r="F212" s="40"/>
      <c r="G212" s="40"/>
      <c r="H212" s="40"/>
      <c r="I212" s="40"/>
      <c r="J212" s="40"/>
      <c r="K212" s="38"/>
      <c r="L212" s="38"/>
      <c r="M212" s="40"/>
      <c r="N212" s="24"/>
      <c r="O212" s="24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  <c r="AB212" s="41"/>
    </row>
    <row r="213" spans="1:28" ht="15.75" customHeight="1">
      <c r="A213" s="40"/>
      <c r="B213" s="40"/>
      <c r="C213" s="40"/>
      <c r="D213" s="40"/>
      <c r="E213" s="40"/>
      <c r="F213" s="40"/>
      <c r="G213" s="40"/>
      <c r="H213" s="40"/>
      <c r="I213" s="40"/>
      <c r="J213" s="40"/>
      <c r="K213" s="38"/>
      <c r="L213" s="38"/>
      <c r="M213" s="40"/>
      <c r="N213" s="24"/>
      <c r="O213" s="24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  <c r="AB213" s="41"/>
    </row>
    <row r="214" spans="1:28" ht="15.75" customHeight="1">
      <c r="A214" s="40"/>
      <c r="B214" s="40"/>
      <c r="C214" s="40"/>
      <c r="D214" s="40"/>
      <c r="E214" s="40"/>
      <c r="F214" s="40"/>
      <c r="G214" s="40"/>
      <c r="H214" s="40"/>
      <c r="I214" s="40"/>
      <c r="J214" s="40"/>
      <c r="K214" s="38"/>
      <c r="L214" s="38"/>
      <c r="M214" s="40"/>
      <c r="N214" s="24"/>
      <c r="O214" s="24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</row>
    <row r="215" spans="1:28" ht="15.75" customHeight="1">
      <c r="A215" s="40"/>
      <c r="B215" s="40"/>
      <c r="C215" s="40"/>
      <c r="D215" s="40"/>
      <c r="E215" s="40"/>
      <c r="F215" s="40"/>
      <c r="G215" s="40"/>
      <c r="H215" s="40"/>
      <c r="I215" s="40"/>
      <c r="J215" s="40"/>
      <c r="K215" s="38"/>
      <c r="L215" s="38"/>
      <c r="M215" s="40"/>
      <c r="N215" s="24"/>
      <c r="O215" s="24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  <c r="AB215" s="41"/>
    </row>
    <row r="216" spans="1:28" ht="15.75" customHeight="1">
      <c r="A216" s="40"/>
      <c r="B216" s="40"/>
      <c r="C216" s="40"/>
      <c r="D216" s="40"/>
      <c r="E216" s="40"/>
      <c r="F216" s="40"/>
      <c r="G216" s="40"/>
      <c r="H216" s="40"/>
      <c r="I216" s="40"/>
      <c r="J216" s="40"/>
      <c r="K216" s="38"/>
      <c r="L216" s="38"/>
      <c r="M216" s="40"/>
      <c r="N216" s="24"/>
      <c r="O216" s="24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</row>
    <row r="217" spans="1:28" ht="15.75" customHeight="1">
      <c r="A217" s="40"/>
      <c r="B217" s="40"/>
      <c r="C217" s="40"/>
      <c r="D217" s="40"/>
      <c r="E217" s="40"/>
      <c r="F217" s="40"/>
      <c r="G217" s="40"/>
      <c r="H217" s="40"/>
      <c r="I217" s="40"/>
      <c r="J217" s="40"/>
      <c r="K217" s="38"/>
      <c r="L217" s="38"/>
      <c r="M217" s="40"/>
      <c r="N217" s="24"/>
      <c r="O217" s="24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</row>
    <row r="218" spans="1:28" ht="15.75" customHeight="1">
      <c r="A218" s="40"/>
      <c r="B218" s="40"/>
      <c r="C218" s="40"/>
      <c r="D218" s="40"/>
      <c r="E218" s="40"/>
      <c r="F218" s="40"/>
      <c r="G218" s="40"/>
      <c r="H218" s="40"/>
      <c r="I218" s="40"/>
      <c r="J218" s="40"/>
      <c r="K218" s="38"/>
      <c r="L218" s="38"/>
      <c r="M218" s="40"/>
      <c r="N218" s="24"/>
      <c r="O218" s="24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</row>
    <row r="219" spans="1:28" ht="15.75" customHeight="1">
      <c r="A219" s="40"/>
      <c r="B219" s="40"/>
      <c r="C219" s="40"/>
      <c r="D219" s="40"/>
      <c r="E219" s="40"/>
      <c r="F219" s="40"/>
      <c r="G219" s="40"/>
      <c r="H219" s="40"/>
      <c r="I219" s="40"/>
      <c r="J219" s="40"/>
      <c r="K219" s="38"/>
      <c r="L219" s="38"/>
      <c r="M219" s="40"/>
      <c r="N219" s="24"/>
      <c r="O219" s="24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  <c r="AB219" s="41"/>
    </row>
    <row r="220" spans="1:28" ht="15.75" customHeight="1">
      <c r="A220" s="40"/>
      <c r="B220" s="40"/>
      <c r="C220" s="40"/>
      <c r="D220" s="40"/>
      <c r="E220" s="40"/>
      <c r="F220" s="40"/>
      <c r="G220" s="40"/>
      <c r="H220" s="40"/>
      <c r="I220" s="40"/>
      <c r="J220" s="40"/>
      <c r="K220" s="38"/>
      <c r="L220" s="38"/>
      <c r="M220" s="40"/>
      <c r="N220" s="24"/>
      <c r="O220" s="24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</row>
    <row r="221" spans="1:28" ht="15.75" customHeight="1">
      <c r="A221" s="40"/>
      <c r="B221" s="40"/>
      <c r="C221" s="40"/>
      <c r="D221" s="40"/>
      <c r="E221" s="40"/>
      <c r="F221" s="40"/>
      <c r="G221" s="40"/>
      <c r="H221" s="40"/>
      <c r="I221" s="40"/>
      <c r="J221" s="40"/>
      <c r="K221" s="38"/>
      <c r="L221" s="38"/>
      <c r="M221" s="40"/>
      <c r="N221" s="24"/>
      <c r="O221" s="24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</row>
    <row r="222" spans="1:28" ht="15.75" customHeight="1">
      <c r="A222" s="40"/>
      <c r="B222" s="40"/>
      <c r="C222" s="40"/>
      <c r="D222" s="40"/>
      <c r="E222" s="40"/>
      <c r="F222" s="40"/>
      <c r="G222" s="40"/>
      <c r="H222" s="40"/>
      <c r="I222" s="40"/>
      <c r="J222" s="40"/>
      <c r="K222" s="38"/>
      <c r="L222" s="38"/>
      <c r="M222" s="40"/>
      <c r="N222" s="24"/>
      <c r="O222" s="24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</row>
    <row r="223" spans="1:28" ht="15.75" customHeight="1">
      <c r="A223" s="40"/>
      <c r="B223" s="40"/>
      <c r="C223" s="40"/>
      <c r="D223" s="40"/>
      <c r="E223" s="40"/>
      <c r="F223" s="40"/>
      <c r="G223" s="40"/>
      <c r="H223" s="40"/>
      <c r="I223" s="40"/>
      <c r="J223" s="40"/>
      <c r="K223" s="38"/>
      <c r="L223" s="38"/>
      <c r="M223" s="40"/>
      <c r="N223" s="24"/>
      <c r="O223" s="24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</row>
    <row r="224" spans="1:28" ht="15.75" customHeight="1">
      <c r="A224" s="40"/>
      <c r="B224" s="40"/>
      <c r="C224" s="40"/>
      <c r="D224" s="40"/>
      <c r="E224" s="40"/>
      <c r="F224" s="40"/>
      <c r="G224" s="40"/>
      <c r="H224" s="40"/>
      <c r="I224" s="40"/>
      <c r="J224" s="40"/>
      <c r="K224" s="38"/>
      <c r="L224" s="38"/>
      <c r="M224" s="40"/>
      <c r="N224" s="24"/>
      <c r="O224" s="24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</row>
    <row r="225" spans="1:28" ht="15.75" customHeight="1">
      <c r="A225" s="40"/>
      <c r="B225" s="40"/>
      <c r="C225" s="40"/>
      <c r="D225" s="40"/>
      <c r="E225" s="40"/>
      <c r="F225" s="40"/>
      <c r="G225" s="40"/>
      <c r="H225" s="40"/>
      <c r="I225" s="40"/>
      <c r="J225" s="40"/>
      <c r="K225" s="38"/>
      <c r="L225" s="38"/>
      <c r="M225" s="40"/>
      <c r="N225" s="24"/>
      <c r="O225" s="24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</row>
    <row r="226" spans="1:28" ht="15.75" customHeight="1">
      <c r="A226" s="40"/>
      <c r="B226" s="40"/>
      <c r="C226" s="40"/>
      <c r="D226" s="40"/>
      <c r="E226" s="40"/>
      <c r="F226" s="40"/>
      <c r="G226" s="40"/>
      <c r="H226" s="40"/>
      <c r="I226" s="40"/>
      <c r="J226" s="40"/>
      <c r="K226" s="38"/>
      <c r="L226" s="38"/>
      <c r="M226" s="40"/>
      <c r="N226" s="24"/>
      <c r="O226" s="24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</row>
    <row r="227" spans="1:28" ht="15.75" customHeight="1">
      <c r="A227" s="40"/>
      <c r="B227" s="40"/>
      <c r="C227" s="40"/>
      <c r="D227" s="40"/>
      <c r="E227" s="40"/>
      <c r="F227" s="40"/>
      <c r="G227" s="40"/>
      <c r="H227" s="40"/>
      <c r="I227" s="40"/>
      <c r="J227" s="40"/>
      <c r="K227" s="38"/>
      <c r="L227" s="38"/>
      <c r="M227" s="40"/>
      <c r="N227" s="24"/>
      <c r="O227" s="24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</row>
    <row r="228" spans="1:28" ht="15.75" customHeight="1">
      <c r="A228" s="40"/>
      <c r="B228" s="40"/>
      <c r="C228" s="40"/>
      <c r="D228" s="40"/>
      <c r="E228" s="40"/>
      <c r="F228" s="40"/>
      <c r="G228" s="40"/>
      <c r="H228" s="40"/>
      <c r="I228" s="40"/>
      <c r="J228" s="40"/>
      <c r="K228" s="38"/>
      <c r="L228" s="38"/>
      <c r="M228" s="40"/>
      <c r="N228" s="24"/>
      <c r="O228" s="24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</row>
    <row r="229" spans="1:28" ht="15.75" customHeight="1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38"/>
      <c r="L229" s="38"/>
      <c r="M229" s="40"/>
      <c r="N229" s="24"/>
      <c r="O229" s="24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  <c r="AB229" s="41"/>
    </row>
    <row r="230" spans="1:28" ht="15.75" customHeight="1">
      <c r="A230" s="40"/>
      <c r="B230" s="40"/>
      <c r="C230" s="40"/>
      <c r="D230" s="40"/>
      <c r="E230" s="40"/>
      <c r="F230" s="40"/>
      <c r="G230" s="40"/>
      <c r="H230" s="40"/>
      <c r="I230" s="40"/>
      <c r="J230" s="40"/>
      <c r="K230" s="38"/>
      <c r="L230" s="38"/>
      <c r="M230" s="40"/>
      <c r="N230" s="24"/>
      <c r="O230" s="24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</row>
    <row r="231" spans="1:28" ht="15.75" customHeight="1">
      <c r="A231" s="40"/>
      <c r="B231" s="40"/>
      <c r="C231" s="40"/>
      <c r="D231" s="40"/>
      <c r="E231" s="40"/>
      <c r="F231" s="40"/>
      <c r="G231" s="40"/>
      <c r="H231" s="40"/>
      <c r="I231" s="40"/>
      <c r="J231" s="40"/>
      <c r="K231" s="38"/>
      <c r="L231" s="38"/>
      <c r="M231" s="40"/>
      <c r="N231" s="24"/>
      <c r="O231" s="24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  <c r="AB231" s="41"/>
    </row>
    <row r="232" spans="1:28" ht="15.75" customHeight="1">
      <c r="A232" s="40"/>
      <c r="B232" s="40"/>
      <c r="C232" s="40"/>
      <c r="D232" s="40"/>
      <c r="E232" s="40"/>
      <c r="F232" s="40"/>
      <c r="G232" s="40"/>
      <c r="H232" s="40"/>
      <c r="I232" s="40"/>
      <c r="J232" s="40"/>
      <c r="K232" s="38"/>
      <c r="L232" s="38"/>
      <c r="M232" s="40"/>
      <c r="N232" s="24"/>
      <c r="O232" s="24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  <c r="AB232" s="41"/>
    </row>
    <row r="233" spans="1:28" ht="15.75" customHeight="1">
      <c r="A233" s="41"/>
      <c r="B233" s="41"/>
      <c r="C233" s="41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24"/>
      <c r="O233" s="24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  <c r="AB233" s="41"/>
    </row>
    <row r="234" spans="1:28" ht="15.75" customHeight="1">
      <c r="A234" s="41"/>
      <c r="B234" s="41"/>
      <c r="C234" s="41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24"/>
      <c r="O234" s="24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  <c r="AB234" s="41"/>
    </row>
    <row r="235" spans="1:28" ht="14.25" customHeight="1">
      <c r="A235" s="41"/>
      <c r="B235" s="41"/>
      <c r="C235" s="41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24"/>
      <c r="O235" s="24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  <c r="AB235" s="41"/>
    </row>
    <row r="236" spans="1:28" ht="14.25" customHeight="1">
      <c r="A236" s="41"/>
      <c r="B236" s="41"/>
      <c r="C236" s="41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24"/>
      <c r="O236" s="24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</row>
    <row r="237" spans="1:28" ht="14.25" customHeight="1">
      <c r="A237" s="41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24"/>
      <c r="O237" s="24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  <c r="AB237" s="41"/>
    </row>
    <row r="238" spans="1:28" ht="14.25" customHeight="1">
      <c r="A238" s="41"/>
      <c r="B238" s="41"/>
      <c r="C238" s="41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24"/>
      <c r="O238" s="24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</row>
    <row r="239" spans="1:28" ht="14.25" customHeight="1">
      <c r="A239" s="41"/>
      <c r="B239" s="41"/>
      <c r="C239" s="41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24"/>
      <c r="O239" s="24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  <c r="AB239" s="41"/>
    </row>
    <row r="240" spans="1:28" ht="14.25" customHeight="1">
      <c r="A240" s="41"/>
      <c r="B240" s="41"/>
      <c r="C240" s="41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24"/>
      <c r="O240" s="24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  <c r="AB240" s="41"/>
    </row>
    <row r="241" spans="1:28" ht="14.25" customHeight="1">
      <c r="A241" s="41"/>
      <c r="B241" s="41"/>
      <c r="C241" s="41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24"/>
      <c r="O241" s="24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  <c r="AB241" s="41"/>
    </row>
    <row r="242" spans="1:28" ht="14.25" customHeight="1">
      <c r="A242" s="41"/>
      <c r="B242" s="41"/>
      <c r="C242" s="41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24"/>
      <c r="O242" s="24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  <c r="AB242" s="41"/>
    </row>
    <row r="243" spans="1:28" ht="14.25" customHeight="1">
      <c r="A243" s="41"/>
      <c r="B243" s="41"/>
      <c r="C243" s="41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24"/>
      <c r="O243" s="24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  <c r="AB243" s="41"/>
    </row>
    <row r="244" spans="1:28" ht="14.25" customHeight="1">
      <c r="A244" s="41"/>
      <c r="B244" s="41"/>
      <c r="C244" s="41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24"/>
      <c r="O244" s="24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  <c r="AB244" s="41"/>
    </row>
    <row r="245" spans="1:28" ht="14.25" customHeight="1">
      <c r="A245" s="41"/>
      <c r="B245" s="41"/>
      <c r="C245" s="41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24"/>
      <c r="O245" s="24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  <c r="AB245" s="41"/>
    </row>
    <row r="246" spans="1:28" ht="14.25" customHeight="1">
      <c r="A246" s="41"/>
      <c r="B246" s="41"/>
      <c r="C246" s="41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24"/>
      <c r="O246" s="24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  <c r="AB246" s="41"/>
    </row>
    <row r="247" spans="1:28" ht="14.25" customHeight="1">
      <c r="A247" s="41"/>
      <c r="B247" s="41"/>
      <c r="C247" s="41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24"/>
      <c r="O247" s="24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  <c r="AB247" s="41"/>
    </row>
    <row r="248" spans="1:28" ht="14.25" customHeight="1">
      <c r="A248" s="41"/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24"/>
      <c r="O248" s="24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  <c r="AB248" s="41"/>
    </row>
    <row r="249" spans="1:28" ht="14.25" customHeight="1">
      <c r="A249" s="41"/>
      <c r="B249" s="41"/>
      <c r="C249" s="41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24"/>
      <c r="O249" s="24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  <c r="AB249" s="41"/>
    </row>
    <row r="250" spans="1:28" ht="14.25" customHeight="1">
      <c r="A250" s="41"/>
      <c r="B250" s="41"/>
      <c r="C250" s="41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24"/>
      <c r="O250" s="24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  <c r="AB250" s="41"/>
    </row>
    <row r="251" spans="1:28" ht="14.25" customHeight="1">
      <c r="A251" s="41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24"/>
      <c r="O251" s="24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  <c r="AB251" s="41"/>
    </row>
    <row r="252" spans="1:28" ht="14.25" customHeight="1">
      <c r="A252" s="41"/>
      <c r="B252" s="41"/>
      <c r="C252" s="41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24"/>
      <c r="O252" s="24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  <c r="AB252" s="41"/>
    </row>
    <row r="253" spans="1:28" ht="14.25" customHeight="1">
      <c r="A253" s="41"/>
      <c r="B253" s="41"/>
      <c r="C253" s="41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24"/>
      <c r="O253" s="24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  <c r="AB253" s="41"/>
    </row>
    <row r="254" spans="1:28" ht="14.25" customHeight="1">
      <c r="A254" s="41"/>
      <c r="B254" s="41"/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24"/>
      <c r="O254" s="24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  <c r="AB254" s="41"/>
    </row>
    <row r="255" spans="1:28" ht="14.25" customHeight="1">
      <c r="A255" s="41"/>
      <c r="B255" s="41"/>
      <c r="C255" s="41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24"/>
      <c r="O255" s="24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  <c r="AB255" s="41"/>
    </row>
    <row r="256" spans="1:28" ht="14.25" customHeight="1">
      <c r="A256" s="41"/>
      <c r="B256" s="41"/>
      <c r="C256" s="41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24"/>
      <c r="O256" s="24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  <c r="AB256" s="41"/>
    </row>
    <row r="257" spans="1:28" ht="14.25" customHeight="1">
      <c r="A257" s="41"/>
      <c r="B257" s="41"/>
      <c r="C257" s="41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24"/>
      <c r="O257" s="24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  <c r="AB257" s="41"/>
    </row>
    <row r="258" spans="1:28" ht="14.25" customHeight="1">
      <c r="A258" s="41"/>
      <c r="B258" s="41"/>
      <c r="C258" s="41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24"/>
      <c r="O258" s="24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  <c r="AB258" s="41"/>
    </row>
    <row r="259" spans="1:28" ht="14.25" customHeight="1">
      <c r="A259" s="41"/>
      <c r="B259" s="41"/>
      <c r="C259" s="41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24"/>
      <c r="O259" s="24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  <c r="AB259" s="41"/>
    </row>
    <row r="260" spans="1:28" ht="14.25" customHeight="1">
      <c r="A260" s="41"/>
      <c r="B260" s="41"/>
      <c r="C260" s="41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24"/>
      <c r="O260" s="24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  <c r="AB260" s="41"/>
    </row>
    <row r="261" spans="1:28" ht="14.25" customHeight="1">
      <c r="A261" s="41"/>
      <c r="B261" s="41"/>
      <c r="C261" s="41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24"/>
      <c r="O261" s="24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  <c r="AB261" s="41"/>
    </row>
    <row r="262" spans="1:28" ht="14.25" customHeight="1">
      <c r="A262" s="41"/>
      <c r="B262" s="41"/>
      <c r="C262" s="41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24"/>
      <c r="O262" s="24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  <c r="AB262" s="41"/>
    </row>
    <row r="263" spans="1:28" ht="14.25" customHeight="1">
      <c r="A263" s="41"/>
      <c r="B263" s="41"/>
      <c r="C263" s="41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24"/>
      <c r="O263" s="24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  <c r="AB263" s="41"/>
    </row>
    <row r="264" spans="1:28" ht="14.25" customHeight="1">
      <c r="A264" s="41"/>
      <c r="B264" s="41"/>
      <c r="C264" s="41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24"/>
      <c r="O264" s="24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</row>
    <row r="265" spans="1:28" ht="14.25" customHeight="1">
      <c r="A265" s="41"/>
      <c r="B265" s="41"/>
      <c r="C265" s="41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24"/>
      <c r="O265" s="24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</row>
    <row r="266" spans="1:28" ht="14.25" customHeight="1">
      <c r="A266" s="41"/>
      <c r="B266" s="41"/>
      <c r="C266" s="41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24"/>
      <c r="O266" s="24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</row>
    <row r="267" spans="1:28" ht="14.25" customHeight="1">
      <c r="A267" s="41"/>
      <c r="B267" s="41"/>
      <c r="C267" s="41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24"/>
      <c r="O267" s="24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  <c r="AB267" s="41"/>
    </row>
    <row r="268" spans="1:28" ht="14.25" customHeight="1">
      <c r="A268" s="41"/>
      <c r="B268" s="41"/>
      <c r="C268" s="41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24"/>
      <c r="O268" s="24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  <c r="AB268" s="41"/>
    </row>
    <row r="269" spans="1:28" ht="14.25" customHeight="1">
      <c r="A269" s="41"/>
      <c r="B269" s="41"/>
      <c r="C269" s="41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24"/>
      <c r="O269" s="24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</row>
    <row r="270" spans="1:28" ht="14.25" customHeight="1">
      <c r="A270" s="41"/>
      <c r="B270" s="41"/>
      <c r="C270" s="41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24"/>
      <c r="O270" s="24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</row>
    <row r="271" spans="1:28" ht="14.25" customHeight="1">
      <c r="A271" s="41"/>
      <c r="B271" s="41"/>
      <c r="C271" s="41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24"/>
      <c r="O271" s="24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  <c r="AB271" s="41"/>
    </row>
    <row r="272" spans="1:28" ht="14.25" customHeight="1">
      <c r="A272" s="41"/>
      <c r="B272" s="41"/>
      <c r="C272" s="41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24"/>
      <c r="O272" s="24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</row>
    <row r="273" spans="1:28" ht="14.25" customHeight="1">
      <c r="A273" s="41"/>
      <c r="B273" s="41"/>
      <c r="C273" s="41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24"/>
      <c r="O273" s="24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  <c r="AB273" s="41"/>
    </row>
    <row r="274" spans="1:28" ht="14.25" customHeight="1">
      <c r="A274" s="41"/>
      <c r="B274" s="41"/>
      <c r="C274" s="41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24"/>
      <c r="O274" s="24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</row>
    <row r="275" spans="1:28" ht="14.25" customHeight="1">
      <c r="A275" s="41"/>
      <c r="B275" s="41"/>
      <c r="C275" s="41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24"/>
      <c r="O275" s="24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  <c r="AB275" s="41"/>
    </row>
    <row r="276" spans="1:28" ht="14.25" customHeight="1">
      <c r="A276" s="41"/>
      <c r="B276" s="41"/>
      <c r="C276" s="41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24"/>
      <c r="O276" s="24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</row>
    <row r="277" spans="1:28" ht="14.25" customHeight="1">
      <c r="A277" s="41"/>
      <c r="B277" s="41"/>
      <c r="C277" s="41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24"/>
      <c r="O277" s="24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  <c r="AB277" s="41"/>
    </row>
    <row r="278" spans="1:28" ht="14.25" customHeight="1">
      <c r="A278" s="41"/>
      <c r="B278" s="41"/>
      <c r="C278" s="41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24"/>
      <c r="O278" s="24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</row>
    <row r="279" spans="1:28" ht="14.25" customHeight="1">
      <c r="A279" s="41"/>
      <c r="B279" s="41"/>
      <c r="C279" s="41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24"/>
      <c r="O279" s="24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</row>
    <row r="280" spans="1:28" ht="14.25" customHeight="1">
      <c r="A280" s="41"/>
      <c r="B280" s="41"/>
      <c r="C280" s="41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24"/>
      <c r="O280" s="24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</row>
    <row r="281" spans="1:28" ht="14.25" customHeight="1">
      <c r="A281" s="41"/>
      <c r="B281" s="41"/>
      <c r="C281" s="41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24"/>
      <c r="O281" s="24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  <c r="AB281" s="41"/>
    </row>
    <row r="282" spans="1:28" ht="14.25" customHeight="1">
      <c r="A282" s="41"/>
      <c r="B282" s="41"/>
      <c r="C282" s="41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24"/>
      <c r="O282" s="24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  <c r="AB282" s="41"/>
    </row>
    <row r="283" spans="1:28" ht="14.25" customHeight="1">
      <c r="A283" s="41"/>
      <c r="B283" s="41"/>
      <c r="C283" s="41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24"/>
      <c r="O283" s="24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  <c r="AB283" s="41"/>
    </row>
    <row r="284" spans="1:28" ht="14.25" customHeight="1">
      <c r="A284" s="41"/>
      <c r="B284" s="41"/>
      <c r="C284" s="41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24"/>
      <c r="O284" s="24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</row>
    <row r="285" spans="1:28" ht="14.25" customHeight="1">
      <c r="A285" s="41"/>
      <c r="B285" s="41"/>
      <c r="C285" s="41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24"/>
      <c r="O285" s="24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  <c r="AB285" s="41"/>
    </row>
    <row r="286" spans="1:28" ht="14.25" customHeight="1">
      <c r="A286" s="41"/>
      <c r="B286" s="41"/>
      <c r="C286" s="41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24"/>
      <c r="O286" s="24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  <c r="AB286" s="41"/>
    </row>
    <row r="287" spans="1:28" ht="14.25" customHeight="1">
      <c r="A287" s="41"/>
      <c r="B287" s="41"/>
      <c r="C287" s="41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24"/>
      <c r="O287" s="24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  <c r="AB287" s="41"/>
    </row>
    <row r="288" spans="1:28" ht="14.25" customHeight="1">
      <c r="A288" s="41"/>
      <c r="B288" s="41"/>
      <c r="C288" s="41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24"/>
      <c r="O288" s="24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  <c r="AB288" s="41"/>
    </row>
    <row r="289" spans="1:28" ht="14.25" customHeight="1">
      <c r="A289" s="41"/>
      <c r="B289" s="41"/>
      <c r="C289" s="41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24"/>
      <c r="O289" s="24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  <c r="AB289" s="41"/>
    </row>
    <row r="290" spans="1:28" ht="14.25" customHeight="1">
      <c r="A290" s="41"/>
      <c r="B290" s="41"/>
      <c r="C290" s="41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24"/>
      <c r="O290" s="24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  <c r="AB290" s="41"/>
    </row>
    <row r="291" spans="1:28" ht="14.25" customHeight="1">
      <c r="A291" s="41"/>
      <c r="B291" s="41"/>
      <c r="C291" s="41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24"/>
      <c r="O291" s="24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  <c r="AB291" s="41"/>
    </row>
    <row r="292" spans="1:28" ht="14.25" customHeight="1">
      <c r="A292" s="41"/>
      <c r="B292" s="41"/>
      <c r="C292" s="41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24"/>
      <c r="O292" s="24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  <c r="AB292" s="41"/>
    </row>
    <row r="293" spans="1:28" ht="14.25" customHeight="1">
      <c r="A293" s="41"/>
      <c r="B293" s="41"/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24"/>
      <c r="O293" s="24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  <c r="AB293" s="41"/>
    </row>
    <row r="294" spans="1:28" ht="14.25" customHeight="1">
      <c r="A294" s="41"/>
      <c r="B294" s="41"/>
      <c r="C294" s="41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24"/>
      <c r="O294" s="24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  <c r="AB294" s="41"/>
    </row>
    <row r="295" spans="1:28" ht="14.25" customHeight="1">
      <c r="A295" s="41"/>
      <c r="B295" s="41"/>
      <c r="C295" s="41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24"/>
      <c r="O295" s="24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  <c r="AA295" s="41"/>
      <c r="AB295" s="41"/>
    </row>
    <row r="296" spans="1:28" ht="14.25" customHeight="1">
      <c r="A296" s="41"/>
      <c r="B296" s="41"/>
      <c r="C296" s="41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24"/>
      <c r="O296" s="24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  <c r="AB296" s="41"/>
    </row>
    <row r="297" spans="1:28" ht="14.25" customHeight="1">
      <c r="A297" s="41"/>
      <c r="B297" s="41"/>
      <c r="C297" s="41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24"/>
      <c r="O297" s="24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  <c r="AB297" s="41"/>
    </row>
    <row r="298" spans="1:28" ht="14.25" customHeight="1">
      <c r="A298" s="41"/>
      <c r="B298" s="41"/>
      <c r="C298" s="41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24"/>
      <c r="O298" s="24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  <c r="AB298" s="41"/>
    </row>
    <row r="299" spans="1:28" ht="14.25" customHeight="1">
      <c r="A299" s="41"/>
      <c r="B299" s="41"/>
      <c r="C299" s="41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24"/>
      <c r="O299" s="24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  <c r="AB299" s="41"/>
    </row>
    <row r="300" spans="1:28" ht="14.25" customHeight="1">
      <c r="A300" s="41"/>
      <c r="B300" s="41"/>
      <c r="C300" s="41"/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24"/>
      <c r="O300" s="24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  <c r="AB300" s="41"/>
    </row>
    <row r="301" spans="1:28" ht="14.25" customHeight="1">
      <c r="A301" s="41"/>
      <c r="B301" s="41"/>
      <c r="C301" s="41"/>
      <c r="D301" s="41"/>
      <c r="E301" s="41"/>
      <c r="F301" s="41"/>
      <c r="G301" s="41"/>
      <c r="H301" s="41"/>
      <c r="I301" s="41"/>
      <c r="J301" s="41"/>
      <c r="K301" s="41"/>
      <c r="L301" s="41"/>
      <c r="M301" s="41"/>
      <c r="N301" s="24"/>
      <c r="O301" s="24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</row>
    <row r="302" spans="1:28" ht="14.25" customHeight="1">
      <c r="A302" s="41"/>
      <c r="B302" s="41"/>
      <c r="C302" s="41"/>
      <c r="D302" s="41"/>
      <c r="E302" s="41"/>
      <c r="F302" s="41"/>
      <c r="G302" s="41"/>
      <c r="H302" s="41"/>
      <c r="I302" s="41"/>
      <c r="J302" s="41"/>
      <c r="K302" s="41"/>
      <c r="L302" s="41"/>
      <c r="M302" s="41"/>
      <c r="N302" s="24"/>
      <c r="O302" s="24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  <c r="AB302" s="41"/>
    </row>
    <row r="303" spans="1:28" ht="14.25" customHeight="1">
      <c r="A303" s="41"/>
      <c r="B303" s="41"/>
      <c r="C303" s="41"/>
      <c r="D303" s="41"/>
      <c r="E303" s="41"/>
      <c r="F303" s="41"/>
      <c r="G303" s="41"/>
      <c r="H303" s="41"/>
      <c r="I303" s="41"/>
      <c r="J303" s="41"/>
      <c r="K303" s="41"/>
      <c r="L303" s="41"/>
      <c r="M303" s="41"/>
      <c r="N303" s="24"/>
      <c r="O303" s="24"/>
      <c r="P303" s="41"/>
      <c r="Q303" s="41"/>
      <c r="R303" s="41"/>
      <c r="S303" s="41"/>
      <c r="T303" s="41"/>
      <c r="U303" s="41"/>
      <c r="V303" s="41"/>
      <c r="W303" s="41"/>
      <c r="X303" s="41"/>
      <c r="Y303" s="41"/>
      <c r="Z303" s="41"/>
      <c r="AA303" s="41"/>
      <c r="AB303" s="41"/>
    </row>
    <row r="304" spans="1:28" ht="14.25" customHeight="1">
      <c r="A304" s="41"/>
      <c r="B304" s="41"/>
      <c r="C304" s="41"/>
      <c r="D304" s="41"/>
      <c r="E304" s="41"/>
      <c r="F304" s="41"/>
      <c r="G304" s="41"/>
      <c r="H304" s="41"/>
      <c r="I304" s="41"/>
      <c r="J304" s="41"/>
      <c r="K304" s="41"/>
      <c r="L304" s="41"/>
      <c r="M304" s="41"/>
      <c r="N304" s="24"/>
      <c r="O304" s="24"/>
      <c r="P304" s="41"/>
      <c r="Q304" s="41"/>
      <c r="R304" s="41"/>
      <c r="S304" s="41"/>
      <c r="T304" s="41"/>
      <c r="U304" s="41"/>
      <c r="V304" s="41"/>
      <c r="W304" s="41"/>
      <c r="X304" s="41"/>
      <c r="Y304" s="41"/>
      <c r="Z304" s="41"/>
      <c r="AA304" s="41"/>
      <c r="AB304" s="41"/>
    </row>
    <row r="305" spans="1:28" ht="14.25" customHeight="1">
      <c r="A305" s="41"/>
      <c r="B305" s="41"/>
      <c r="C305" s="41"/>
      <c r="D305" s="41"/>
      <c r="E305" s="41"/>
      <c r="F305" s="41"/>
      <c r="G305" s="41"/>
      <c r="H305" s="41"/>
      <c r="I305" s="41"/>
      <c r="J305" s="41"/>
      <c r="K305" s="41"/>
      <c r="L305" s="41"/>
      <c r="M305" s="41"/>
      <c r="N305" s="24"/>
      <c r="O305" s="24"/>
      <c r="P305" s="41"/>
      <c r="Q305" s="41"/>
      <c r="R305" s="41"/>
      <c r="S305" s="41"/>
      <c r="T305" s="41"/>
      <c r="U305" s="41"/>
      <c r="V305" s="41"/>
      <c r="W305" s="41"/>
      <c r="X305" s="41"/>
      <c r="Y305" s="41"/>
      <c r="Z305" s="41"/>
      <c r="AA305" s="41"/>
      <c r="AB305" s="41"/>
    </row>
    <row r="306" spans="1:28" ht="14.25" customHeight="1">
      <c r="A306" s="41"/>
      <c r="B306" s="41"/>
      <c r="C306" s="41"/>
      <c r="D306" s="41"/>
      <c r="E306" s="41"/>
      <c r="F306" s="41"/>
      <c r="G306" s="41"/>
      <c r="H306" s="41"/>
      <c r="I306" s="41"/>
      <c r="J306" s="41"/>
      <c r="K306" s="41"/>
      <c r="L306" s="41"/>
      <c r="M306" s="41"/>
      <c r="N306" s="24"/>
      <c r="O306" s="24"/>
      <c r="P306" s="41"/>
      <c r="Q306" s="41"/>
      <c r="R306" s="41"/>
      <c r="S306" s="41"/>
      <c r="T306" s="41"/>
      <c r="U306" s="41"/>
      <c r="V306" s="41"/>
      <c r="W306" s="41"/>
      <c r="X306" s="41"/>
      <c r="Y306" s="41"/>
      <c r="Z306" s="41"/>
      <c r="AA306" s="41"/>
      <c r="AB306" s="41"/>
    </row>
    <row r="307" spans="1:28" ht="14.25" customHeight="1">
      <c r="A307" s="41"/>
      <c r="B307" s="41"/>
      <c r="C307" s="41"/>
      <c r="D307" s="41"/>
      <c r="E307" s="41"/>
      <c r="F307" s="41"/>
      <c r="G307" s="41"/>
      <c r="H307" s="41"/>
      <c r="I307" s="41"/>
      <c r="J307" s="41"/>
      <c r="K307" s="41"/>
      <c r="L307" s="41"/>
      <c r="M307" s="41"/>
      <c r="N307" s="24"/>
      <c r="O307" s="24"/>
      <c r="P307" s="41"/>
      <c r="Q307" s="41"/>
      <c r="R307" s="41"/>
      <c r="S307" s="41"/>
      <c r="T307" s="41"/>
      <c r="U307" s="41"/>
      <c r="V307" s="41"/>
      <c r="W307" s="41"/>
      <c r="X307" s="41"/>
      <c r="Y307" s="41"/>
      <c r="Z307" s="41"/>
      <c r="AA307" s="41"/>
      <c r="AB307" s="41"/>
    </row>
    <row r="308" spans="1:28" ht="14.25" customHeight="1">
      <c r="A308" s="41"/>
      <c r="B308" s="41"/>
      <c r="C308" s="41"/>
      <c r="D308" s="41"/>
      <c r="E308" s="41"/>
      <c r="F308" s="41"/>
      <c r="G308" s="41"/>
      <c r="H308" s="41"/>
      <c r="I308" s="41"/>
      <c r="J308" s="41"/>
      <c r="K308" s="41"/>
      <c r="L308" s="41"/>
      <c r="M308" s="41"/>
      <c r="N308" s="24"/>
      <c r="O308" s="24"/>
      <c r="P308" s="41"/>
      <c r="Q308" s="41"/>
      <c r="R308" s="41"/>
      <c r="S308" s="41"/>
      <c r="T308" s="41"/>
      <c r="U308" s="41"/>
      <c r="V308" s="41"/>
      <c r="W308" s="41"/>
      <c r="X308" s="41"/>
      <c r="Y308" s="41"/>
      <c r="Z308" s="41"/>
      <c r="AA308" s="41"/>
      <c r="AB308" s="41"/>
    </row>
    <row r="309" spans="1:28" ht="14.25" customHeight="1">
      <c r="A309" s="41"/>
      <c r="B309" s="41"/>
      <c r="C309" s="41"/>
      <c r="D309" s="41"/>
      <c r="E309" s="41"/>
      <c r="F309" s="41"/>
      <c r="G309" s="41"/>
      <c r="H309" s="41"/>
      <c r="I309" s="41"/>
      <c r="J309" s="41"/>
      <c r="K309" s="41"/>
      <c r="L309" s="41"/>
      <c r="M309" s="41"/>
      <c r="N309" s="24"/>
      <c r="O309" s="24"/>
      <c r="P309" s="41"/>
      <c r="Q309" s="41"/>
      <c r="R309" s="41"/>
      <c r="S309" s="41"/>
      <c r="T309" s="41"/>
      <c r="U309" s="41"/>
      <c r="V309" s="41"/>
      <c r="W309" s="41"/>
      <c r="X309" s="41"/>
      <c r="Y309" s="41"/>
      <c r="Z309" s="41"/>
      <c r="AA309" s="41"/>
      <c r="AB309" s="41"/>
    </row>
    <row r="310" spans="1:28" ht="14.25" customHeight="1">
      <c r="A310" s="41"/>
      <c r="B310" s="41"/>
      <c r="C310" s="41"/>
      <c r="D310" s="41"/>
      <c r="E310" s="41"/>
      <c r="F310" s="41"/>
      <c r="G310" s="41"/>
      <c r="H310" s="41"/>
      <c r="I310" s="41"/>
      <c r="J310" s="41"/>
      <c r="K310" s="41"/>
      <c r="L310" s="41"/>
      <c r="M310" s="41"/>
      <c r="N310" s="24"/>
      <c r="O310" s="24"/>
      <c r="P310" s="41"/>
      <c r="Q310" s="41"/>
      <c r="R310" s="41"/>
      <c r="S310" s="41"/>
      <c r="T310" s="41"/>
      <c r="U310" s="41"/>
      <c r="V310" s="41"/>
      <c r="W310" s="41"/>
      <c r="X310" s="41"/>
      <c r="Y310" s="41"/>
      <c r="Z310" s="41"/>
      <c r="AA310" s="41"/>
      <c r="AB310" s="41"/>
    </row>
    <row r="311" spans="1:28" ht="14.25" customHeight="1">
      <c r="A311" s="41"/>
      <c r="B311" s="41"/>
      <c r="C311" s="41"/>
      <c r="D311" s="41"/>
      <c r="E311" s="41"/>
      <c r="F311" s="41"/>
      <c r="G311" s="41"/>
      <c r="H311" s="41"/>
      <c r="I311" s="41"/>
      <c r="J311" s="41"/>
      <c r="K311" s="41"/>
      <c r="L311" s="41"/>
      <c r="M311" s="41"/>
      <c r="N311" s="24"/>
      <c r="O311" s="24"/>
      <c r="P311" s="41"/>
      <c r="Q311" s="41"/>
      <c r="R311" s="41"/>
      <c r="S311" s="41"/>
      <c r="T311" s="41"/>
      <c r="U311" s="41"/>
      <c r="V311" s="41"/>
      <c r="W311" s="41"/>
      <c r="X311" s="41"/>
      <c r="Y311" s="41"/>
      <c r="Z311" s="41"/>
      <c r="AA311" s="41"/>
      <c r="AB311" s="41"/>
    </row>
    <row r="312" spans="1:28" ht="14.25" customHeight="1">
      <c r="A312" s="41"/>
      <c r="B312" s="41"/>
      <c r="C312" s="41"/>
      <c r="D312" s="41"/>
      <c r="E312" s="41"/>
      <c r="F312" s="41"/>
      <c r="G312" s="41"/>
      <c r="H312" s="41"/>
      <c r="I312" s="41"/>
      <c r="J312" s="41"/>
      <c r="K312" s="41"/>
      <c r="L312" s="41"/>
      <c r="M312" s="41"/>
      <c r="N312" s="24"/>
      <c r="O312" s="24"/>
      <c r="P312" s="41"/>
      <c r="Q312" s="41"/>
      <c r="R312" s="41"/>
      <c r="S312" s="41"/>
      <c r="T312" s="41"/>
      <c r="U312" s="41"/>
      <c r="V312" s="41"/>
      <c r="W312" s="41"/>
      <c r="X312" s="41"/>
      <c r="Y312" s="41"/>
      <c r="Z312" s="41"/>
      <c r="AA312" s="41"/>
      <c r="AB312" s="41"/>
    </row>
    <row r="313" spans="1:28" ht="14.25" customHeight="1">
      <c r="A313" s="41"/>
      <c r="B313" s="41"/>
      <c r="C313" s="41"/>
      <c r="D313" s="41"/>
      <c r="E313" s="41"/>
      <c r="F313" s="41"/>
      <c r="G313" s="41"/>
      <c r="H313" s="41"/>
      <c r="I313" s="41"/>
      <c r="J313" s="41"/>
      <c r="K313" s="41"/>
      <c r="L313" s="41"/>
      <c r="M313" s="41"/>
      <c r="N313" s="24"/>
      <c r="O313" s="24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  <c r="AA313" s="41"/>
      <c r="AB313" s="41"/>
    </row>
    <row r="314" spans="1:28" ht="14.25" customHeight="1">
      <c r="A314" s="41"/>
      <c r="B314" s="41"/>
      <c r="C314" s="41"/>
      <c r="D314" s="41"/>
      <c r="E314" s="41"/>
      <c r="F314" s="41"/>
      <c r="G314" s="41"/>
      <c r="H314" s="41"/>
      <c r="I314" s="41"/>
      <c r="J314" s="41"/>
      <c r="K314" s="41"/>
      <c r="L314" s="41"/>
      <c r="M314" s="41"/>
      <c r="N314" s="24"/>
      <c r="O314" s="24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  <c r="AB314" s="41"/>
    </row>
    <row r="315" spans="1:28" ht="14.25" customHeight="1">
      <c r="A315" s="41"/>
      <c r="B315" s="41"/>
      <c r="C315" s="41"/>
      <c r="D315" s="41"/>
      <c r="E315" s="41"/>
      <c r="F315" s="41"/>
      <c r="G315" s="41"/>
      <c r="H315" s="41"/>
      <c r="I315" s="41"/>
      <c r="J315" s="41"/>
      <c r="K315" s="41"/>
      <c r="L315" s="41"/>
      <c r="M315" s="41"/>
      <c r="N315" s="24"/>
      <c r="O315" s="24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  <c r="AB315" s="41"/>
    </row>
    <row r="316" spans="1:28" ht="14.25" customHeight="1">
      <c r="A316" s="41"/>
      <c r="B316" s="41"/>
      <c r="C316" s="41"/>
      <c r="D316" s="41"/>
      <c r="E316" s="41"/>
      <c r="F316" s="41"/>
      <c r="G316" s="41"/>
      <c r="H316" s="41"/>
      <c r="I316" s="41"/>
      <c r="J316" s="41"/>
      <c r="K316" s="41"/>
      <c r="L316" s="41"/>
      <c r="M316" s="41"/>
      <c r="N316" s="24"/>
      <c r="O316" s="24"/>
      <c r="P316" s="41"/>
      <c r="Q316" s="41"/>
      <c r="R316" s="41"/>
      <c r="S316" s="41"/>
      <c r="T316" s="41"/>
      <c r="U316" s="41"/>
      <c r="V316" s="41"/>
      <c r="W316" s="41"/>
      <c r="X316" s="41"/>
      <c r="Y316" s="41"/>
      <c r="Z316" s="41"/>
      <c r="AA316" s="41"/>
      <c r="AB316" s="41"/>
    </row>
    <row r="317" spans="1:28" ht="14.25" customHeight="1">
      <c r="A317" s="41"/>
      <c r="B317" s="41"/>
      <c r="C317" s="41"/>
      <c r="D317" s="41"/>
      <c r="E317" s="41"/>
      <c r="F317" s="41"/>
      <c r="G317" s="41"/>
      <c r="H317" s="41"/>
      <c r="I317" s="41"/>
      <c r="J317" s="41"/>
      <c r="K317" s="41"/>
      <c r="L317" s="41"/>
      <c r="M317" s="41"/>
      <c r="N317" s="24"/>
      <c r="O317" s="24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  <c r="AA317" s="41"/>
      <c r="AB317" s="41"/>
    </row>
    <row r="318" spans="1:28" ht="14.25" customHeight="1">
      <c r="A318" s="41"/>
      <c r="B318" s="41"/>
      <c r="C318" s="41"/>
      <c r="D318" s="41"/>
      <c r="E318" s="41"/>
      <c r="F318" s="41"/>
      <c r="G318" s="41"/>
      <c r="H318" s="41"/>
      <c r="I318" s="41"/>
      <c r="J318" s="41"/>
      <c r="K318" s="41"/>
      <c r="L318" s="41"/>
      <c r="M318" s="41"/>
      <c r="N318" s="24"/>
      <c r="O318" s="24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  <c r="AB318" s="41"/>
    </row>
    <row r="319" spans="1:28" ht="14.25" customHeight="1">
      <c r="A319" s="41"/>
      <c r="B319" s="41"/>
      <c r="C319" s="41"/>
      <c r="D319" s="41"/>
      <c r="E319" s="41"/>
      <c r="F319" s="41"/>
      <c r="G319" s="41"/>
      <c r="H319" s="41"/>
      <c r="I319" s="41"/>
      <c r="J319" s="41"/>
      <c r="K319" s="41"/>
      <c r="L319" s="41"/>
      <c r="M319" s="41"/>
      <c r="N319" s="24"/>
      <c r="O319" s="24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  <c r="AA319" s="41"/>
      <c r="AB319" s="41"/>
    </row>
    <row r="320" spans="1:28" ht="14.25" customHeight="1">
      <c r="A320" s="41"/>
      <c r="B320" s="41"/>
      <c r="C320" s="41"/>
      <c r="D320" s="41"/>
      <c r="E320" s="41"/>
      <c r="F320" s="41"/>
      <c r="G320" s="41"/>
      <c r="H320" s="41"/>
      <c r="I320" s="41"/>
      <c r="J320" s="41"/>
      <c r="K320" s="41"/>
      <c r="L320" s="41"/>
      <c r="M320" s="41"/>
      <c r="N320" s="24"/>
      <c r="O320" s="24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  <c r="AB320" s="41"/>
    </row>
    <row r="321" spans="1:28" ht="14.25" customHeight="1">
      <c r="A321" s="41"/>
      <c r="B321" s="41"/>
      <c r="C321" s="41"/>
      <c r="D321" s="41"/>
      <c r="E321" s="41"/>
      <c r="F321" s="41"/>
      <c r="G321" s="41"/>
      <c r="H321" s="41"/>
      <c r="I321" s="41"/>
      <c r="J321" s="41"/>
      <c r="K321" s="41"/>
      <c r="L321" s="41"/>
      <c r="M321" s="41"/>
      <c r="N321" s="24"/>
      <c r="O321" s="24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  <c r="AA321" s="41"/>
      <c r="AB321" s="41"/>
    </row>
    <row r="322" spans="1:28" ht="14.25" customHeight="1">
      <c r="A322" s="41"/>
      <c r="B322" s="41"/>
      <c r="C322" s="41"/>
      <c r="D322" s="41"/>
      <c r="E322" s="41"/>
      <c r="F322" s="41"/>
      <c r="G322" s="41"/>
      <c r="H322" s="41"/>
      <c r="I322" s="41"/>
      <c r="J322" s="41"/>
      <c r="K322" s="41"/>
      <c r="L322" s="41"/>
      <c r="M322" s="41"/>
      <c r="N322" s="24"/>
      <c r="O322" s="24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  <c r="AB322" s="41"/>
    </row>
    <row r="323" spans="1:28" ht="14.25" customHeight="1">
      <c r="A323" s="41"/>
      <c r="B323" s="41"/>
      <c r="C323" s="41"/>
      <c r="D323" s="41"/>
      <c r="E323" s="41"/>
      <c r="F323" s="41"/>
      <c r="G323" s="41"/>
      <c r="H323" s="41"/>
      <c r="I323" s="41"/>
      <c r="J323" s="41"/>
      <c r="K323" s="41"/>
      <c r="L323" s="41"/>
      <c r="M323" s="41"/>
      <c r="N323" s="24"/>
      <c r="O323" s="24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  <c r="AB323" s="41"/>
    </row>
    <row r="324" spans="1:28" ht="14.25" customHeight="1">
      <c r="A324" s="41"/>
      <c r="B324" s="41"/>
      <c r="C324" s="41"/>
      <c r="D324" s="41"/>
      <c r="E324" s="41"/>
      <c r="F324" s="41"/>
      <c r="G324" s="41"/>
      <c r="H324" s="41"/>
      <c r="I324" s="41"/>
      <c r="J324" s="41"/>
      <c r="K324" s="41"/>
      <c r="L324" s="41"/>
      <c r="M324" s="41"/>
      <c r="N324" s="24"/>
      <c r="O324" s="24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  <c r="AB324" s="41"/>
    </row>
    <row r="325" spans="1:28" ht="14.25" customHeight="1">
      <c r="A325" s="41"/>
      <c r="B325" s="41"/>
      <c r="C325" s="41"/>
      <c r="D325" s="41"/>
      <c r="E325" s="41"/>
      <c r="F325" s="41"/>
      <c r="G325" s="41"/>
      <c r="H325" s="41"/>
      <c r="I325" s="41"/>
      <c r="J325" s="41"/>
      <c r="K325" s="41"/>
      <c r="L325" s="41"/>
      <c r="M325" s="41"/>
      <c r="N325" s="24"/>
      <c r="O325" s="24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  <c r="AA325" s="41"/>
      <c r="AB325" s="41"/>
    </row>
    <row r="326" spans="1:28" ht="14.25" customHeight="1">
      <c r="A326" s="41"/>
      <c r="B326" s="41"/>
      <c r="C326" s="41"/>
      <c r="D326" s="41"/>
      <c r="E326" s="41"/>
      <c r="F326" s="41"/>
      <c r="G326" s="41"/>
      <c r="H326" s="41"/>
      <c r="I326" s="41"/>
      <c r="J326" s="41"/>
      <c r="K326" s="41"/>
      <c r="L326" s="41"/>
      <c r="M326" s="41"/>
      <c r="N326" s="24"/>
      <c r="O326" s="24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  <c r="AB326" s="41"/>
    </row>
    <row r="327" spans="1:28" ht="14.25" customHeight="1">
      <c r="A327" s="41"/>
      <c r="B327" s="41"/>
      <c r="C327" s="41"/>
      <c r="D327" s="41"/>
      <c r="E327" s="41"/>
      <c r="F327" s="41"/>
      <c r="G327" s="41"/>
      <c r="H327" s="41"/>
      <c r="I327" s="41"/>
      <c r="J327" s="41"/>
      <c r="K327" s="41"/>
      <c r="L327" s="41"/>
      <c r="M327" s="41"/>
      <c r="N327" s="24"/>
      <c r="O327" s="24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  <c r="AB327" s="41"/>
    </row>
    <row r="328" spans="1:28" ht="14.25" customHeight="1">
      <c r="A328" s="41"/>
      <c r="B328" s="41"/>
      <c r="C328" s="41"/>
      <c r="D328" s="41"/>
      <c r="E328" s="41"/>
      <c r="F328" s="41"/>
      <c r="G328" s="41"/>
      <c r="H328" s="41"/>
      <c r="I328" s="41"/>
      <c r="J328" s="41"/>
      <c r="K328" s="41"/>
      <c r="L328" s="41"/>
      <c r="M328" s="41"/>
      <c r="N328" s="24"/>
      <c r="O328" s="24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</row>
    <row r="329" spans="1:28" ht="14.25" customHeight="1">
      <c r="A329" s="41"/>
      <c r="B329" s="41"/>
      <c r="C329" s="41"/>
      <c r="D329" s="41"/>
      <c r="E329" s="41"/>
      <c r="F329" s="41"/>
      <c r="G329" s="41"/>
      <c r="H329" s="41"/>
      <c r="I329" s="41"/>
      <c r="J329" s="41"/>
      <c r="K329" s="41"/>
      <c r="L329" s="41"/>
      <c r="M329" s="41"/>
      <c r="N329" s="24"/>
      <c r="O329" s="24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  <c r="AB329" s="41"/>
    </row>
    <row r="330" spans="1:28" ht="14.25" customHeight="1">
      <c r="A330" s="41"/>
      <c r="B330" s="41"/>
      <c r="C330" s="41"/>
      <c r="D330" s="41"/>
      <c r="E330" s="41"/>
      <c r="F330" s="41"/>
      <c r="G330" s="41"/>
      <c r="H330" s="41"/>
      <c r="I330" s="41"/>
      <c r="J330" s="41"/>
      <c r="K330" s="41"/>
      <c r="L330" s="41"/>
      <c r="M330" s="41"/>
      <c r="N330" s="24"/>
      <c r="O330" s="24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  <c r="AB330" s="41"/>
    </row>
    <row r="331" spans="1:28" ht="14.25" customHeight="1">
      <c r="A331" s="41"/>
      <c r="B331" s="41"/>
      <c r="C331" s="41"/>
      <c r="D331" s="41"/>
      <c r="E331" s="41"/>
      <c r="F331" s="41"/>
      <c r="G331" s="41"/>
      <c r="H331" s="41"/>
      <c r="I331" s="41"/>
      <c r="J331" s="41"/>
      <c r="K331" s="41"/>
      <c r="L331" s="41"/>
      <c r="M331" s="41"/>
      <c r="N331" s="24"/>
      <c r="O331" s="24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  <c r="AA331" s="41"/>
      <c r="AB331" s="41"/>
    </row>
    <row r="332" spans="1:28" ht="14.25" customHeight="1">
      <c r="A332" s="41"/>
      <c r="B332" s="41"/>
      <c r="C332" s="41"/>
      <c r="D332" s="41"/>
      <c r="E332" s="41"/>
      <c r="F332" s="41"/>
      <c r="G332" s="41"/>
      <c r="H332" s="41"/>
      <c r="I332" s="41"/>
      <c r="J332" s="41"/>
      <c r="K332" s="41"/>
      <c r="L332" s="41"/>
      <c r="M332" s="41"/>
      <c r="N332" s="24"/>
      <c r="O332" s="24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  <c r="AB332" s="41"/>
    </row>
    <row r="333" spans="1:28" ht="14.25" customHeight="1">
      <c r="A333" s="41"/>
      <c r="B333" s="41"/>
      <c r="C333" s="41"/>
      <c r="D333" s="41"/>
      <c r="E333" s="41"/>
      <c r="F333" s="41"/>
      <c r="G333" s="41"/>
      <c r="H333" s="41"/>
      <c r="I333" s="41"/>
      <c r="J333" s="41"/>
      <c r="K333" s="41"/>
      <c r="L333" s="41"/>
      <c r="M333" s="41"/>
      <c r="N333" s="24"/>
      <c r="O333" s="24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  <c r="AB333" s="41"/>
    </row>
    <row r="334" spans="1:28" ht="14.25" customHeight="1">
      <c r="A334" s="41"/>
      <c r="B334" s="41"/>
      <c r="C334" s="41"/>
      <c r="D334" s="41"/>
      <c r="E334" s="41"/>
      <c r="F334" s="41"/>
      <c r="G334" s="41"/>
      <c r="H334" s="41"/>
      <c r="I334" s="41"/>
      <c r="J334" s="41"/>
      <c r="K334" s="41"/>
      <c r="L334" s="41"/>
      <c r="M334" s="41"/>
      <c r="N334" s="24"/>
      <c r="O334" s="24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  <c r="AB334" s="41"/>
    </row>
    <row r="335" spans="1:28" ht="14.25" customHeight="1">
      <c r="A335" s="41"/>
      <c r="B335" s="41"/>
      <c r="C335" s="41"/>
      <c r="D335" s="41"/>
      <c r="E335" s="41"/>
      <c r="F335" s="41"/>
      <c r="G335" s="41"/>
      <c r="H335" s="41"/>
      <c r="I335" s="41"/>
      <c r="J335" s="41"/>
      <c r="K335" s="41"/>
      <c r="L335" s="41"/>
      <c r="M335" s="41"/>
      <c r="N335" s="24"/>
      <c r="O335" s="24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  <c r="AB335" s="41"/>
    </row>
    <row r="336" spans="1:28" ht="14.25" customHeight="1">
      <c r="A336" s="41"/>
      <c r="B336" s="41"/>
      <c r="C336" s="41"/>
      <c r="D336" s="41"/>
      <c r="E336" s="41"/>
      <c r="F336" s="41"/>
      <c r="G336" s="41"/>
      <c r="H336" s="41"/>
      <c r="I336" s="41"/>
      <c r="J336" s="41"/>
      <c r="K336" s="41"/>
      <c r="L336" s="41"/>
      <c r="M336" s="41"/>
      <c r="N336" s="24"/>
      <c r="O336" s="24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  <c r="AB336" s="41"/>
    </row>
    <row r="337" spans="1:28" ht="14.25" customHeight="1">
      <c r="A337" s="41"/>
      <c r="B337" s="41"/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24"/>
      <c r="O337" s="24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</row>
    <row r="338" spans="1:28" ht="14.25" customHeight="1">
      <c r="A338" s="41"/>
      <c r="B338" s="41"/>
      <c r="C338" s="41"/>
      <c r="D338" s="41"/>
      <c r="E338" s="41"/>
      <c r="F338" s="41"/>
      <c r="G338" s="41"/>
      <c r="H338" s="41"/>
      <c r="I338" s="41"/>
      <c r="J338" s="41"/>
      <c r="K338" s="41"/>
      <c r="L338" s="41"/>
      <c r="M338" s="41"/>
      <c r="N338" s="24"/>
      <c r="O338" s="24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</row>
    <row r="339" spans="1:28" ht="14.25" customHeight="1">
      <c r="A339" s="41"/>
      <c r="B339" s="41"/>
      <c r="C339" s="41"/>
      <c r="D339" s="41"/>
      <c r="E339" s="41"/>
      <c r="F339" s="41"/>
      <c r="G339" s="41"/>
      <c r="H339" s="41"/>
      <c r="I339" s="41"/>
      <c r="J339" s="41"/>
      <c r="K339" s="41"/>
      <c r="L339" s="41"/>
      <c r="M339" s="41"/>
      <c r="N339" s="24"/>
      <c r="O339" s="24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  <c r="AA339" s="41"/>
      <c r="AB339" s="41"/>
    </row>
    <row r="340" spans="1:28" ht="14.25" customHeight="1">
      <c r="A340" s="41"/>
      <c r="B340" s="41"/>
      <c r="C340" s="41"/>
      <c r="D340" s="41"/>
      <c r="E340" s="41"/>
      <c r="F340" s="41"/>
      <c r="G340" s="41"/>
      <c r="H340" s="41"/>
      <c r="I340" s="41"/>
      <c r="J340" s="41"/>
      <c r="K340" s="41"/>
      <c r="L340" s="41"/>
      <c r="M340" s="41"/>
      <c r="N340" s="24"/>
      <c r="O340" s="24"/>
      <c r="P340" s="41"/>
      <c r="Q340" s="41"/>
      <c r="R340" s="41"/>
      <c r="S340" s="41"/>
      <c r="T340" s="41"/>
      <c r="U340" s="41"/>
      <c r="V340" s="41"/>
      <c r="W340" s="41"/>
      <c r="X340" s="41"/>
      <c r="Y340" s="41"/>
      <c r="Z340" s="41"/>
      <c r="AA340" s="41"/>
      <c r="AB340" s="41"/>
    </row>
    <row r="341" spans="1:28" ht="14.25" customHeight="1">
      <c r="A341" s="41"/>
      <c r="B341" s="41"/>
      <c r="C341" s="41"/>
      <c r="D341" s="41"/>
      <c r="E341" s="41"/>
      <c r="F341" s="41"/>
      <c r="G341" s="41"/>
      <c r="H341" s="41"/>
      <c r="I341" s="41"/>
      <c r="J341" s="41"/>
      <c r="K341" s="41"/>
      <c r="L341" s="41"/>
      <c r="M341" s="41"/>
      <c r="N341" s="24"/>
      <c r="O341" s="24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  <c r="AA341" s="41"/>
      <c r="AB341" s="41"/>
    </row>
    <row r="342" spans="1:28" ht="14.25" customHeight="1">
      <c r="A342" s="41"/>
      <c r="B342" s="41"/>
      <c r="C342" s="41"/>
      <c r="D342" s="41"/>
      <c r="E342" s="41"/>
      <c r="F342" s="41"/>
      <c r="G342" s="41"/>
      <c r="H342" s="41"/>
      <c r="I342" s="41"/>
      <c r="J342" s="41"/>
      <c r="K342" s="41"/>
      <c r="L342" s="41"/>
      <c r="M342" s="41"/>
      <c r="N342" s="24"/>
      <c r="O342" s="24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  <c r="AB342" s="41"/>
    </row>
    <row r="343" spans="1:28" ht="14.25" customHeight="1">
      <c r="A343" s="41"/>
      <c r="B343" s="41"/>
      <c r="C343" s="41"/>
      <c r="D343" s="41"/>
      <c r="E343" s="41"/>
      <c r="F343" s="41"/>
      <c r="G343" s="41"/>
      <c r="H343" s="41"/>
      <c r="I343" s="41"/>
      <c r="J343" s="41"/>
      <c r="K343" s="41"/>
      <c r="L343" s="41"/>
      <c r="M343" s="41"/>
      <c r="N343" s="24"/>
      <c r="O343" s="24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  <c r="AB343" s="41"/>
    </row>
    <row r="344" spans="1:28" ht="14.25" customHeight="1">
      <c r="A344" s="41"/>
      <c r="B344" s="41"/>
      <c r="C344" s="41"/>
      <c r="D344" s="41"/>
      <c r="E344" s="41"/>
      <c r="F344" s="41"/>
      <c r="G344" s="41"/>
      <c r="H344" s="41"/>
      <c r="I344" s="41"/>
      <c r="J344" s="41"/>
      <c r="K344" s="41"/>
      <c r="L344" s="41"/>
      <c r="M344" s="41"/>
      <c r="N344" s="24"/>
      <c r="O344" s="24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  <c r="AB344" s="41"/>
    </row>
    <row r="345" spans="1:28" ht="14.25" customHeight="1">
      <c r="A345" s="41"/>
      <c r="B345" s="41"/>
      <c r="C345" s="41"/>
      <c r="D345" s="41"/>
      <c r="E345" s="41"/>
      <c r="F345" s="41"/>
      <c r="G345" s="41"/>
      <c r="H345" s="41"/>
      <c r="I345" s="41"/>
      <c r="J345" s="41"/>
      <c r="K345" s="41"/>
      <c r="L345" s="41"/>
      <c r="M345" s="41"/>
      <c r="N345" s="24"/>
      <c r="O345" s="24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  <c r="AA345" s="41"/>
      <c r="AB345" s="41"/>
    </row>
    <row r="346" spans="1:28" ht="14.25" customHeight="1">
      <c r="A346" s="41"/>
      <c r="B346" s="41"/>
      <c r="C346" s="41"/>
      <c r="D346" s="41"/>
      <c r="E346" s="41"/>
      <c r="F346" s="41"/>
      <c r="G346" s="41"/>
      <c r="H346" s="41"/>
      <c r="I346" s="41"/>
      <c r="J346" s="41"/>
      <c r="K346" s="41"/>
      <c r="L346" s="41"/>
      <c r="M346" s="41"/>
      <c r="N346" s="24"/>
      <c r="O346" s="24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  <c r="AB346" s="41"/>
    </row>
    <row r="347" spans="1:28" ht="14.25" customHeight="1">
      <c r="A347" s="41"/>
      <c r="B347" s="41"/>
      <c r="C347" s="41"/>
      <c r="D347" s="41"/>
      <c r="E347" s="41"/>
      <c r="F347" s="41"/>
      <c r="G347" s="41"/>
      <c r="H347" s="41"/>
      <c r="I347" s="41"/>
      <c r="J347" s="41"/>
      <c r="K347" s="41"/>
      <c r="L347" s="41"/>
      <c r="M347" s="41"/>
      <c r="N347" s="24"/>
      <c r="O347" s="24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  <c r="AB347" s="41"/>
    </row>
    <row r="348" spans="1:28" ht="14.25" customHeight="1">
      <c r="A348" s="41"/>
      <c r="B348" s="41"/>
      <c r="C348" s="41"/>
      <c r="D348" s="41"/>
      <c r="E348" s="41"/>
      <c r="F348" s="41"/>
      <c r="G348" s="41"/>
      <c r="H348" s="41"/>
      <c r="I348" s="41"/>
      <c r="J348" s="41"/>
      <c r="K348" s="41"/>
      <c r="L348" s="41"/>
      <c r="M348" s="41"/>
      <c r="N348" s="24"/>
      <c r="O348" s="24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  <c r="AB348" s="41"/>
    </row>
    <row r="349" spans="1:28" ht="14.25" customHeight="1">
      <c r="A349" s="41"/>
      <c r="B349" s="41"/>
      <c r="C349" s="41"/>
      <c r="D349" s="41"/>
      <c r="E349" s="41"/>
      <c r="F349" s="41"/>
      <c r="G349" s="41"/>
      <c r="H349" s="41"/>
      <c r="I349" s="41"/>
      <c r="J349" s="41"/>
      <c r="K349" s="41"/>
      <c r="L349" s="41"/>
      <c r="M349" s="41"/>
      <c r="N349" s="24"/>
      <c r="O349" s="24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  <c r="AB349" s="41"/>
    </row>
    <row r="350" spans="1:28" ht="14.25" customHeight="1">
      <c r="A350" s="41"/>
      <c r="B350" s="41"/>
      <c r="C350" s="41"/>
      <c r="D350" s="41"/>
      <c r="E350" s="41"/>
      <c r="F350" s="41"/>
      <c r="G350" s="41"/>
      <c r="H350" s="41"/>
      <c r="I350" s="41"/>
      <c r="J350" s="41"/>
      <c r="K350" s="41"/>
      <c r="L350" s="41"/>
      <c r="M350" s="41"/>
      <c r="N350" s="24"/>
      <c r="O350" s="24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  <c r="AB350" s="41"/>
    </row>
    <row r="351" spans="1:28" ht="14.25" customHeight="1">
      <c r="A351" s="41"/>
      <c r="B351" s="41"/>
      <c r="C351" s="41"/>
      <c r="D351" s="41"/>
      <c r="E351" s="41"/>
      <c r="F351" s="41"/>
      <c r="G351" s="41"/>
      <c r="H351" s="41"/>
      <c r="I351" s="41"/>
      <c r="J351" s="41"/>
      <c r="K351" s="41"/>
      <c r="L351" s="41"/>
      <c r="M351" s="41"/>
      <c r="N351" s="24"/>
      <c r="O351" s="24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  <c r="AA351" s="41"/>
      <c r="AB351" s="41"/>
    </row>
    <row r="352" spans="1:28" ht="14.25" customHeight="1">
      <c r="A352" s="41"/>
      <c r="B352" s="41"/>
      <c r="C352" s="41"/>
      <c r="D352" s="41"/>
      <c r="E352" s="41"/>
      <c r="F352" s="41"/>
      <c r="G352" s="41"/>
      <c r="H352" s="41"/>
      <c r="I352" s="41"/>
      <c r="J352" s="41"/>
      <c r="K352" s="41"/>
      <c r="L352" s="41"/>
      <c r="M352" s="41"/>
      <c r="N352" s="24"/>
      <c r="O352" s="24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  <c r="AB352" s="41"/>
    </row>
    <row r="353" spans="1:28" ht="14.25" customHeight="1">
      <c r="A353" s="41"/>
      <c r="B353" s="41"/>
      <c r="C353" s="41"/>
      <c r="D353" s="41"/>
      <c r="E353" s="41"/>
      <c r="F353" s="41"/>
      <c r="G353" s="41"/>
      <c r="H353" s="41"/>
      <c r="I353" s="41"/>
      <c r="J353" s="41"/>
      <c r="K353" s="41"/>
      <c r="L353" s="41"/>
      <c r="M353" s="41"/>
      <c r="N353" s="24"/>
      <c r="O353" s="24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  <c r="AA353" s="41"/>
      <c r="AB353" s="41"/>
    </row>
    <row r="354" spans="1:28" ht="14.25" customHeight="1">
      <c r="A354" s="41"/>
      <c r="B354" s="41"/>
      <c r="C354" s="41"/>
      <c r="D354" s="41"/>
      <c r="E354" s="41"/>
      <c r="F354" s="41"/>
      <c r="G354" s="41"/>
      <c r="H354" s="41"/>
      <c r="I354" s="41"/>
      <c r="J354" s="41"/>
      <c r="K354" s="41"/>
      <c r="L354" s="41"/>
      <c r="M354" s="41"/>
      <c r="N354" s="24"/>
      <c r="O354" s="24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  <c r="AB354" s="41"/>
    </row>
    <row r="355" spans="1:28" ht="14.25" customHeight="1">
      <c r="A355" s="41"/>
      <c r="B355" s="41"/>
      <c r="C355" s="41"/>
      <c r="D355" s="41"/>
      <c r="E355" s="41"/>
      <c r="F355" s="41"/>
      <c r="G355" s="41"/>
      <c r="H355" s="41"/>
      <c r="I355" s="41"/>
      <c r="J355" s="41"/>
      <c r="K355" s="41"/>
      <c r="L355" s="41"/>
      <c r="M355" s="41"/>
      <c r="N355" s="24"/>
      <c r="O355" s="24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</row>
    <row r="356" spans="1:28" ht="14.25" customHeight="1">
      <c r="A356" s="41"/>
      <c r="B356" s="41"/>
      <c r="C356" s="41"/>
      <c r="D356" s="41"/>
      <c r="E356" s="41"/>
      <c r="F356" s="41"/>
      <c r="G356" s="41"/>
      <c r="H356" s="41"/>
      <c r="I356" s="41"/>
      <c r="J356" s="41"/>
      <c r="K356" s="41"/>
      <c r="L356" s="41"/>
      <c r="M356" s="41"/>
      <c r="N356" s="24"/>
      <c r="O356" s="24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</row>
    <row r="357" spans="1:28" ht="14.25" customHeight="1">
      <c r="A357" s="41"/>
      <c r="B357" s="41"/>
      <c r="C357" s="41"/>
      <c r="D357" s="41"/>
      <c r="E357" s="41"/>
      <c r="F357" s="41"/>
      <c r="G357" s="41"/>
      <c r="H357" s="41"/>
      <c r="I357" s="41"/>
      <c r="J357" s="41"/>
      <c r="K357" s="41"/>
      <c r="L357" s="41"/>
      <c r="M357" s="41"/>
      <c r="N357" s="24"/>
      <c r="O357" s="24"/>
      <c r="P357" s="41"/>
      <c r="Q357" s="41"/>
      <c r="R357" s="41"/>
      <c r="S357" s="41"/>
      <c r="T357" s="41"/>
      <c r="U357" s="41"/>
      <c r="V357" s="41"/>
      <c r="W357" s="41"/>
      <c r="X357" s="41"/>
      <c r="Y357" s="41"/>
      <c r="Z357" s="41"/>
      <c r="AA357" s="41"/>
      <c r="AB357" s="41"/>
    </row>
    <row r="358" spans="1:28" ht="14.25" customHeight="1">
      <c r="A358" s="41"/>
      <c r="B358" s="41"/>
      <c r="C358" s="41"/>
      <c r="D358" s="41"/>
      <c r="E358" s="41"/>
      <c r="F358" s="41"/>
      <c r="G358" s="41"/>
      <c r="H358" s="41"/>
      <c r="I358" s="41"/>
      <c r="J358" s="41"/>
      <c r="K358" s="41"/>
      <c r="L358" s="41"/>
      <c r="M358" s="41"/>
      <c r="N358" s="24"/>
      <c r="O358" s="24"/>
      <c r="P358" s="41"/>
      <c r="Q358" s="41"/>
      <c r="R358" s="41"/>
      <c r="S358" s="41"/>
      <c r="T358" s="41"/>
      <c r="U358" s="41"/>
      <c r="V358" s="41"/>
      <c r="W358" s="41"/>
      <c r="X358" s="41"/>
      <c r="Y358" s="41"/>
      <c r="Z358" s="41"/>
      <c r="AA358" s="41"/>
      <c r="AB358" s="41"/>
    </row>
    <row r="359" spans="1:28" ht="14.25" customHeight="1">
      <c r="A359" s="41"/>
      <c r="B359" s="41"/>
      <c r="C359" s="41"/>
      <c r="D359" s="41"/>
      <c r="E359" s="41"/>
      <c r="F359" s="41"/>
      <c r="G359" s="41"/>
      <c r="H359" s="41"/>
      <c r="I359" s="41"/>
      <c r="J359" s="41"/>
      <c r="K359" s="41"/>
      <c r="L359" s="41"/>
      <c r="M359" s="41"/>
      <c r="N359" s="24"/>
      <c r="O359" s="24"/>
      <c r="P359" s="41"/>
      <c r="Q359" s="41"/>
      <c r="R359" s="41"/>
      <c r="S359" s="41"/>
      <c r="T359" s="41"/>
      <c r="U359" s="41"/>
      <c r="V359" s="41"/>
      <c r="W359" s="41"/>
      <c r="X359" s="41"/>
      <c r="Y359" s="41"/>
      <c r="Z359" s="41"/>
      <c r="AA359" s="41"/>
      <c r="AB359" s="41"/>
    </row>
    <row r="360" spans="1:28" ht="14.25" customHeight="1">
      <c r="A360" s="41"/>
      <c r="B360" s="41"/>
      <c r="C360" s="41"/>
      <c r="D360" s="41"/>
      <c r="E360" s="41"/>
      <c r="F360" s="41"/>
      <c r="G360" s="41"/>
      <c r="H360" s="41"/>
      <c r="I360" s="41"/>
      <c r="J360" s="41"/>
      <c r="K360" s="41"/>
      <c r="L360" s="41"/>
      <c r="M360" s="41"/>
      <c r="N360" s="24"/>
      <c r="O360" s="24"/>
      <c r="P360" s="41"/>
      <c r="Q360" s="41"/>
      <c r="R360" s="41"/>
      <c r="S360" s="41"/>
      <c r="T360" s="41"/>
      <c r="U360" s="41"/>
      <c r="V360" s="41"/>
      <c r="W360" s="41"/>
      <c r="X360" s="41"/>
      <c r="Y360" s="41"/>
      <c r="Z360" s="41"/>
      <c r="AA360" s="41"/>
      <c r="AB360" s="41"/>
    </row>
    <row r="361" spans="1:28" ht="14.25" customHeight="1">
      <c r="A361" s="41"/>
      <c r="B361" s="41"/>
      <c r="C361" s="41"/>
      <c r="D361" s="41"/>
      <c r="E361" s="41"/>
      <c r="F361" s="41"/>
      <c r="G361" s="41"/>
      <c r="H361" s="41"/>
      <c r="I361" s="41"/>
      <c r="J361" s="41"/>
      <c r="K361" s="41"/>
      <c r="L361" s="41"/>
      <c r="M361" s="41"/>
      <c r="N361" s="24"/>
      <c r="O361" s="24"/>
      <c r="P361" s="41"/>
      <c r="Q361" s="41"/>
      <c r="R361" s="41"/>
      <c r="S361" s="41"/>
      <c r="T361" s="41"/>
      <c r="U361" s="41"/>
      <c r="V361" s="41"/>
      <c r="W361" s="41"/>
      <c r="X361" s="41"/>
      <c r="Y361" s="41"/>
      <c r="Z361" s="41"/>
      <c r="AA361" s="41"/>
      <c r="AB361" s="41"/>
    </row>
    <row r="362" spans="1:28" ht="14.25" customHeight="1">
      <c r="A362" s="41"/>
      <c r="B362" s="41"/>
      <c r="C362" s="41"/>
      <c r="D362" s="41"/>
      <c r="E362" s="41"/>
      <c r="F362" s="41"/>
      <c r="G362" s="41"/>
      <c r="H362" s="41"/>
      <c r="I362" s="41"/>
      <c r="J362" s="41"/>
      <c r="K362" s="41"/>
      <c r="L362" s="41"/>
      <c r="M362" s="41"/>
      <c r="N362" s="24"/>
      <c r="O362" s="24"/>
      <c r="P362" s="41"/>
      <c r="Q362" s="41"/>
      <c r="R362" s="41"/>
      <c r="S362" s="41"/>
      <c r="T362" s="41"/>
      <c r="U362" s="41"/>
      <c r="V362" s="41"/>
      <c r="W362" s="41"/>
      <c r="X362" s="41"/>
      <c r="Y362" s="41"/>
      <c r="Z362" s="41"/>
      <c r="AA362" s="41"/>
      <c r="AB362" s="41"/>
    </row>
    <row r="363" spans="1:28" ht="14.25" customHeight="1">
      <c r="A363" s="41"/>
      <c r="B363" s="41"/>
      <c r="C363" s="41"/>
      <c r="D363" s="41"/>
      <c r="E363" s="41"/>
      <c r="F363" s="41"/>
      <c r="G363" s="41"/>
      <c r="H363" s="41"/>
      <c r="I363" s="41"/>
      <c r="J363" s="41"/>
      <c r="K363" s="41"/>
      <c r="L363" s="41"/>
      <c r="M363" s="41"/>
      <c r="N363" s="24"/>
      <c r="O363" s="24"/>
      <c r="P363" s="41"/>
      <c r="Q363" s="41"/>
      <c r="R363" s="41"/>
      <c r="S363" s="41"/>
      <c r="T363" s="41"/>
      <c r="U363" s="41"/>
      <c r="V363" s="41"/>
      <c r="W363" s="41"/>
      <c r="X363" s="41"/>
      <c r="Y363" s="41"/>
      <c r="Z363" s="41"/>
      <c r="AA363" s="41"/>
      <c r="AB363" s="41"/>
    </row>
    <row r="364" spans="1:28" ht="14.25" customHeight="1">
      <c r="A364" s="41"/>
      <c r="B364" s="41"/>
      <c r="C364" s="41"/>
      <c r="D364" s="41"/>
      <c r="E364" s="41"/>
      <c r="F364" s="41"/>
      <c r="G364" s="41"/>
      <c r="H364" s="41"/>
      <c r="I364" s="41"/>
      <c r="J364" s="41"/>
      <c r="K364" s="41"/>
      <c r="L364" s="41"/>
      <c r="M364" s="41"/>
      <c r="N364" s="24"/>
      <c r="O364" s="24"/>
      <c r="P364" s="41"/>
      <c r="Q364" s="41"/>
      <c r="R364" s="41"/>
      <c r="S364" s="41"/>
      <c r="T364" s="41"/>
      <c r="U364" s="41"/>
      <c r="V364" s="41"/>
      <c r="W364" s="41"/>
      <c r="X364" s="41"/>
      <c r="Y364" s="41"/>
      <c r="Z364" s="41"/>
      <c r="AA364" s="41"/>
      <c r="AB364" s="41"/>
    </row>
    <row r="365" spans="1:28" ht="14.25" customHeight="1">
      <c r="A365" s="41"/>
      <c r="B365" s="41"/>
      <c r="C365" s="41"/>
      <c r="D365" s="41"/>
      <c r="E365" s="41"/>
      <c r="F365" s="41"/>
      <c r="G365" s="41"/>
      <c r="H365" s="41"/>
      <c r="I365" s="41"/>
      <c r="J365" s="41"/>
      <c r="K365" s="41"/>
      <c r="L365" s="41"/>
      <c r="M365" s="41"/>
      <c r="N365" s="24"/>
      <c r="O365" s="24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  <c r="AB365" s="41"/>
    </row>
    <row r="366" spans="1:28" ht="14.25" customHeight="1">
      <c r="A366" s="41"/>
      <c r="B366" s="41"/>
      <c r="C366" s="41"/>
      <c r="D366" s="41"/>
      <c r="E366" s="41"/>
      <c r="F366" s="41"/>
      <c r="G366" s="41"/>
      <c r="H366" s="41"/>
      <c r="I366" s="41"/>
      <c r="J366" s="41"/>
      <c r="K366" s="41"/>
      <c r="L366" s="41"/>
      <c r="M366" s="41"/>
      <c r="N366" s="24"/>
      <c r="O366" s="24"/>
      <c r="P366" s="41"/>
      <c r="Q366" s="41"/>
      <c r="R366" s="41"/>
      <c r="S366" s="41"/>
      <c r="T366" s="41"/>
      <c r="U366" s="41"/>
      <c r="V366" s="41"/>
      <c r="W366" s="41"/>
      <c r="X366" s="41"/>
      <c r="Y366" s="41"/>
      <c r="Z366" s="41"/>
      <c r="AA366" s="41"/>
      <c r="AB366" s="41"/>
    </row>
    <row r="367" spans="1:28" ht="14.25" customHeight="1">
      <c r="A367" s="41"/>
      <c r="B367" s="41"/>
      <c r="C367" s="41"/>
      <c r="D367" s="41"/>
      <c r="E367" s="41"/>
      <c r="F367" s="41"/>
      <c r="G367" s="41"/>
      <c r="H367" s="41"/>
      <c r="I367" s="41"/>
      <c r="J367" s="41"/>
      <c r="K367" s="41"/>
      <c r="L367" s="41"/>
      <c r="M367" s="41"/>
      <c r="N367" s="24"/>
      <c r="O367" s="24"/>
      <c r="P367" s="41"/>
      <c r="Q367" s="41"/>
      <c r="R367" s="41"/>
      <c r="S367" s="41"/>
      <c r="T367" s="41"/>
      <c r="U367" s="41"/>
      <c r="V367" s="41"/>
      <c r="W367" s="41"/>
      <c r="X367" s="41"/>
      <c r="Y367" s="41"/>
      <c r="Z367" s="41"/>
      <c r="AA367" s="41"/>
      <c r="AB367" s="41"/>
    </row>
    <row r="368" spans="1:28" ht="14.25" customHeight="1">
      <c r="A368" s="41"/>
      <c r="B368" s="41"/>
      <c r="C368" s="41"/>
      <c r="D368" s="41"/>
      <c r="E368" s="41"/>
      <c r="F368" s="41"/>
      <c r="G368" s="41"/>
      <c r="H368" s="41"/>
      <c r="I368" s="41"/>
      <c r="J368" s="41"/>
      <c r="K368" s="41"/>
      <c r="L368" s="41"/>
      <c r="M368" s="41"/>
      <c r="N368" s="24"/>
      <c r="O368" s="24"/>
      <c r="P368" s="41"/>
      <c r="Q368" s="41"/>
      <c r="R368" s="41"/>
      <c r="S368" s="41"/>
      <c r="T368" s="41"/>
      <c r="U368" s="41"/>
      <c r="V368" s="41"/>
      <c r="W368" s="41"/>
      <c r="X368" s="41"/>
      <c r="Y368" s="41"/>
      <c r="Z368" s="41"/>
      <c r="AA368" s="41"/>
      <c r="AB368" s="41"/>
    </row>
    <row r="369" spans="1:28" ht="14.25" customHeight="1">
      <c r="A369" s="41"/>
      <c r="B369" s="41"/>
      <c r="C369" s="41"/>
      <c r="D369" s="41"/>
      <c r="E369" s="41"/>
      <c r="F369" s="41"/>
      <c r="G369" s="41"/>
      <c r="H369" s="41"/>
      <c r="I369" s="41"/>
      <c r="J369" s="41"/>
      <c r="K369" s="41"/>
      <c r="L369" s="41"/>
      <c r="M369" s="41"/>
      <c r="N369" s="24"/>
      <c r="O369" s="24"/>
      <c r="P369" s="41"/>
      <c r="Q369" s="41"/>
      <c r="R369" s="41"/>
      <c r="S369" s="41"/>
      <c r="T369" s="41"/>
      <c r="U369" s="41"/>
      <c r="V369" s="41"/>
      <c r="W369" s="41"/>
      <c r="X369" s="41"/>
      <c r="Y369" s="41"/>
      <c r="Z369" s="41"/>
      <c r="AA369" s="41"/>
      <c r="AB369" s="41"/>
    </row>
    <row r="370" spans="1:28" ht="14.25" customHeight="1">
      <c r="A370" s="41"/>
      <c r="B370" s="41"/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24"/>
      <c r="O370" s="24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  <c r="AB370" s="41"/>
    </row>
    <row r="371" spans="1:28" ht="14.25" customHeight="1">
      <c r="A371" s="41"/>
      <c r="B371" s="41"/>
      <c r="C371" s="41"/>
      <c r="D371" s="41"/>
      <c r="E371" s="41"/>
      <c r="F371" s="41"/>
      <c r="G371" s="41"/>
      <c r="H371" s="41"/>
      <c r="I371" s="41"/>
      <c r="J371" s="41"/>
      <c r="K371" s="41"/>
      <c r="L371" s="41"/>
      <c r="M371" s="41"/>
      <c r="N371" s="24"/>
      <c r="O371" s="24"/>
      <c r="P371" s="41"/>
      <c r="Q371" s="41"/>
      <c r="R371" s="41"/>
      <c r="S371" s="41"/>
      <c r="T371" s="41"/>
      <c r="U371" s="41"/>
      <c r="V371" s="41"/>
      <c r="W371" s="41"/>
      <c r="X371" s="41"/>
      <c r="Y371" s="41"/>
      <c r="Z371" s="41"/>
      <c r="AA371" s="41"/>
      <c r="AB371" s="41"/>
    </row>
    <row r="372" spans="1:28" ht="14.25" customHeight="1">
      <c r="A372" s="41"/>
      <c r="B372" s="41"/>
      <c r="C372" s="41"/>
      <c r="D372" s="41"/>
      <c r="E372" s="41"/>
      <c r="F372" s="41"/>
      <c r="G372" s="41"/>
      <c r="H372" s="41"/>
      <c r="I372" s="41"/>
      <c r="J372" s="41"/>
      <c r="K372" s="41"/>
      <c r="L372" s="41"/>
      <c r="M372" s="41"/>
      <c r="N372" s="24"/>
      <c r="O372" s="24"/>
      <c r="P372" s="41"/>
      <c r="Q372" s="41"/>
      <c r="R372" s="41"/>
      <c r="S372" s="41"/>
      <c r="T372" s="41"/>
      <c r="U372" s="41"/>
      <c r="V372" s="41"/>
      <c r="W372" s="41"/>
      <c r="X372" s="41"/>
      <c r="Y372" s="41"/>
      <c r="Z372" s="41"/>
      <c r="AA372" s="41"/>
      <c r="AB372" s="41"/>
    </row>
    <row r="373" spans="1:28" ht="14.25" customHeight="1">
      <c r="A373" s="41"/>
      <c r="B373" s="41"/>
      <c r="C373" s="41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24"/>
      <c r="O373" s="24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  <c r="AB373" s="41"/>
    </row>
    <row r="374" spans="1:28" ht="14.25" customHeight="1">
      <c r="A374" s="41"/>
      <c r="B374" s="41"/>
      <c r="C374" s="41"/>
      <c r="D374" s="41"/>
      <c r="E374" s="41"/>
      <c r="F374" s="41"/>
      <c r="G374" s="41"/>
      <c r="H374" s="41"/>
      <c r="I374" s="41"/>
      <c r="J374" s="41"/>
      <c r="K374" s="41"/>
      <c r="L374" s="41"/>
      <c r="M374" s="41"/>
      <c r="N374" s="24"/>
      <c r="O374" s="24"/>
      <c r="P374" s="41"/>
      <c r="Q374" s="41"/>
      <c r="R374" s="41"/>
      <c r="S374" s="41"/>
      <c r="T374" s="41"/>
      <c r="U374" s="41"/>
      <c r="V374" s="41"/>
      <c r="W374" s="41"/>
      <c r="X374" s="41"/>
      <c r="Y374" s="41"/>
      <c r="Z374" s="41"/>
      <c r="AA374" s="41"/>
      <c r="AB374" s="41"/>
    </row>
    <row r="375" spans="1:28" ht="14.25" customHeight="1">
      <c r="A375" s="41"/>
      <c r="B375" s="41"/>
      <c r="C375" s="41"/>
      <c r="D375" s="41"/>
      <c r="E375" s="41"/>
      <c r="F375" s="41"/>
      <c r="G375" s="41"/>
      <c r="H375" s="41"/>
      <c r="I375" s="41"/>
      <c r="J375" s="41"/>
      <c r="K375" s="41"/>
      <c r="L375" s="41"/>
      <c r="M375" s="41"/>
      <c r="N375" s="24"/>
      <c r="O375" s="24"/>
      <c r="P375" s="41"/>
      <c r="Q375" s="41"/>
      <c r="R375" s="41"/>
      <c r="S375" s="41"/>
      <c r="T375" s="41"/>
      <c r="U375" s="41"/>
      <c r="V375" s="41"/>
      <c r="W375" s="41"/>
      <c r="X375" s="41"/>
      <c r="Y375" s="41"/>
      <c r="Z375" s="41"/>
      <c r="AA375" s="41"/>
      <c r="AB375" s="41"/>
    </row>
    <row r="376" spans="1:28" ht="14.25" customHeight="1">
      <c r="A376" s="41"/>
      <c r="B376" s="41"/>
      <c r="C376" s="41"/>
      <c r="D376" s="41"/>
      <c r="E376" s="41"/>
      <c r="F376" s="41"/>
      <c r="G376" s="41"/>
      <c r="H376" s="41"/>
      <c r="I376" s="41"/>
      <c r="J376" s="41"/>
      <c r="K376" s="41"/>
      <c r="L376" s="41"/>
      <c r="M376" s="41"/>
      <c r="N376" s="24"/>
      <c r="O376" s="24"/>
      <c r="P376" s="41"/>
      <c r="Q376" s="41"/>
      <c r="R376" s="41"/>
      <c r="S376" s="41"/>
      <c r="T376" s="41"/>
      <c r="U376" s="41"/>
      <c r="V376" s="41"/>
      <c r="W376" s="41"/>
      <c r="X376" s="41"/>
      <c r="Y376" s="41"/>
      <c r="Z376" s="41"/>
      <c r="AA376" s="41"/>
      <c r="AB376" s="41"/>
    </row>
    <row r="377" spans="1:28" ht="14.25" customHeight="1">
      <c r="A377" s="41"/>
      <c r="B377" s="41"/>
      <c r="C377" s="41"/>
      <c r="D377" s="41"/>
      <c r="E377" s="41"/>
      <c r="F377" s="41"/>
      <c r="G377" s="41"/>
      <c r="H377" s="41"/>
      <c r="I377" s="41"/>
      <c r="J377" s="41"/>
      <c r="K377" s="41"/>
      <c r="L377" s="41"/>
      <c r="M377" s="41"/>
      <c r="N377" s="24"/>
      <c r="O377" s="24"/>
      <c r="P377" s="41"/>
      <c r="Q377" s="41"/>
      <c r="R377" s="41"/>
      <c r="S377" s="41"/>
      <c r="T377" s="41"/>
      <c r="U377" s="41"/>
      <c r="V377" s="41"/>
      <c r="W377" s="41"/>
      <c r="X377" s="41"/>
      <c r="Y377" s="41"/>
      <c r="Z377" s="41"/>
      <c r="AA377" s="41"/>
      <c r="AB377" s="41"/>
    </row>
    <row r="378" spans="1:28" ht="14.25" customHeight="1">
      <c r="A378" s="41"/>
      <c r="B378" s="41"/>
      <c r="C378" s="41"/>
      <c r="D378" s="41"/>
      <c r="E378" s="41"/>
      <c r="F378" s="41"/>
      <c r="G378" s="41"/>
      <c r="H378" s="41"/>
      <c r="I378" s="41"/>
      <c r="J378" s="41"/>
      <c r="K378" s="41"/>
      <c r="L378" s="41"/>
      <c r="M378" s="41"/>
      <c r="N378" s="24"/>
      <c r="O378" s="24"/>
      <c r="P378" s="41"/>
      <c r="Q378" s="41"/>
      <c r="R378" s="41"/>
      <c r="S378" s="41"/>
      <c r="T378" s="41"/>
      <c r="U378" s="41"/>
      <c r="V378" s="41"/>
      <c r="W378" s="41"/>
      <c r="X378" s="41"/>
      <c r="Y378" s="41"/>
      <c r="Z378" s="41"/>
      <c r="AA378" s="41"/>
      <c r="AB378" s="41"/>
    </row>
    <row r="379" spans="1:28" ht="14.25" customHeight="1">
      <c r="A379" s="41"/>
      <c r="B379" s="41"/>
      <c r="C379" s="41"/>
      <c r="D379" s="41"/>
      <c r="E379" s="41"/>
      <c r="F379" s="41"/>
      <c r="G379" s="41"/>
      <c r="H379" s="41"/>
      <c r="I379" s="41"/>
      <c r="J379" s="41"/>
      <c r="K379" s="41"/>
      <c r="L379" s="41"/>
      <c r="M379" s="41"/>
      <c r="N379" s="24"/>
      <c r="O379" s="24"/>
      <c r="P379" s="41"/>
      <c r="Q379" s="41"/>
      <c r="R379" s="41"/>
      <c r="S379" s="41"/>
      <c r="T379" s="41"/>
      <c r="U379" s="41"/>
      <c r="V379" s="41"/>
      <c r="W379" s="41"/>
      <c r="X379" s="41"/>
      <c r="Y379" s="41"/>
      <c r="Z379" s="41"/>
      <c r="AA379" s="41"/>
      <c r="AB379" s="41"/>
    </row>
    <row r="380" spans="1:28" ht="14.25" customHeight="1">
      <c r="A380" s="41"/>
      <c r="B380" s="41"/>
      <c r="C380" s="41"/>
      <c r="D380" s="41"/>
      <c r="E380" s="41"/>
      <c r="F380" s="41"/>
      <c r="G380" s="41"/>
      <c r="H380" s="41"/>
      <c r="I380" s="41"/>
      <c r="J380" s="41"/>
      <c r="K380" s="41"/>
      <c r="L380" s="41"/>
      <c r="M380" s="41"/>
      <c r="N380" s="24"/>
      <c r="O380" s="24"/>
      <c r="P380" s="41"/>
      <c r="Q380" s="41"/>
      <c r="R380" s="41"/>
      <c r="S380" s="41"/>
      <c r="T380" s="41"/>
      <c r="U380" s="41"/>
      <c r="V380" s="41"/>
      <c r="W380" s="41"/>
      <c r="X380" s="41"/>
      <c r="Y380" s="41"/>
      <c r="Z380" s="41"/>
      <c r="AA380" s="41"/>
      <c r="AB380" s="41"/>
    </row>
    <row r="381" spans="1:28" ht="14.25" customHeight="1">
      <c r="A381" s="41"/>
      <c r="B381" s="41"/>
      <c r="C381" s="41"/>
      <c r="D381" s="41"/>
      <c r="E381" s="41"/>
      <c r="F381" s="41"/>
      <c r="G381" s="41"/>
      <c r="H381" s="41"/>
      <c r="I381" s="41"/>
      <c r="J381" s="41"/>
      <c r="K381" s="41"/>
      <c r="L381" s="41"/>
      <c r="M381" s="41"/>
      <c r="N381" s="24"/>
      <c r="O381" s="24"/>
      <c r="P381" s="41"/>
      <c r="Q381" s="41"/>
      <c r="R381" s="41"/>
      <c r="S381" s="41"/>
      <c r="T381" s="41"/>
      <c r="U381" s="41"/>
      <c r="V381" s="41"/>
      <c r="W381" s="41"/>
      <c r="X381" s="41"/>
      <c r="Y381" s="41"/>
      <c r="Z381" s="41"/>
      <c r="AA381" s="41"/>
      <c r="AB381" s="41"/>
    </row>
    <row r="382" spans="1:28" ht="14.25" customHeight="1">
      <c r="A382" s="41"/>
      <c r="B382" s="41"/>
      <c r="C382" s="41"/>
      <c r="D382" s="41"/>
      <c r="E382" s="41"/>
      <c r="F382" s="41"/>
      <c r="G382" s="41"/>
      <c r="H382" s="41"/>
      <c r="I382" s="41"/>
      <c r="J382" s="41"/>
      <c r="K382" s="41"/>
      <c r="L382" s="41"/>
      <c r="M382" s="41"/>
      <c r="N382" s="24"/>
      <c r="O382" s="24"/>
      <c r="P382" s="41"/>
      <c r="Q382" s="41"/>
      <c r="R382" s="41"/>
      <c r="S382" s="41"/>
      <c r="T382" s="41"/>
      <c r="U382" s="41"/>
      <c r="V382" s="41"/>
      <c r="W382" s="41"/>
      <c r="X382" s="41"/>
      <c r="Y382" s="41"/>
      <c r="Z382" s="41"/>
      <c r="AA382" s="41"/>
      <c r="AB382" s="41"/>
    </row>
    <row r="383" spans="1:28" ht="14.25" customHeight="1">
      <c r="A383" s="41"/>
      <c r="B383" s="41"/>
      <c r="C383" s="41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24"/>
      <c r="O383" s="24"/>
      <c r="P383" s="41"/>
      <c r="Q383" s="41"/>
      <c r="R383" s="41"/>
      <c r="S383" s="41"/>
      <c r="T383" s="41"/>
      <c r="U383" s="41"/>
      <c r="V383" s="41"/>
      <c r="W383" s="41"/>
      <c r="X383" s="41"/>
      <c r="Y383" s="41"/>
      <c r="Z383" s="41"/>
      <c r="AA383" s="41"/>
      <c r="AB383" s="41"/>
    </row>
    <row r="384" spans="1:28" ht="14.25" customHeight="1">
      <c r="A384" s="41"/>
      <c r="B384" s="41"/>
      <c r="C384" s="41"/>
      <c r="D384" s="41"/>
      <c r="E384" s="41"/>
      <c r="F384" s="41"/>
      <c r="G384" s="41"/>
      <c r="H384" s="41"/>
      <c r="I384" s="41"/>
      <c r="J384" s="41"/>
      <c r="K384" s="41"/>
      <c r="L384" s="41"/>
      <c r="M384" s="41"/>
      <c r="N384" s="24"/>
      <c r="O384" s="24"/>
      <c r="P384" s="41"/>
      <c r="Q384" s="41"/>
      <c r="R384" s="41"/>
      <c r="S384" s="41"/>
      <c r="T384" s="41"/>
      <c r="U384" s="41"/>
      <c r="V384" s="41"/>
      <c r="W384" s="41"/>
      <c r="X384" s="41"/>
      <c r="Y384" s="41"/>
      <c r="Z384" s="41"/>
      <c r="AA384" s="41"/>
      <c r="AB384" s="41"/>
    </row>
    <row r="385" spans="1:28" ht="14.25" customHeight="1">
      <c r="A385" s="41"/>
      <c r="B385" s="41"/>
      <c r="C385" s="41"/>
      <c r="D385" s="41"/>
      <c r="E385" s="41"/>
      <c r="F385" s="41"/>
      <c r="G385" s="41"/>
      <c r="H385" s="41"/>
      <c r="I385" s="41"/>
      <c r="J385" s="41"/>
      <c r="K385" s="41"/>
      <c r="L385" s="41"/>
      <c r="M385" s="41"/>
      <c r="N385" s="24"/>
      <c r="O385" s="24"/>
      <c r="P385" s="41"/>
      <c r="Q385" s="41"/>
      <c r="R385" s="41"/>
      <c r="S385" s="41"/>
      <c r="T385" s="41"/>
      <c r="U385" s="41"/>
      <c r="V385" s="41"/>
      <c r="W385" s="41"/>
      <c r="X385" s="41"/>
      <c r="Y385" s="41"/>
      <c r="Z385" s="41"/>
      <c r="AA385" s="41"/>
      <c r="AB385" s="41"/>
    </row>
    <row r="386" spans="1:28" ht="14.25" customHeight="1">
      <c r="A386" s="41"/>
      <c r="B386" s="41"/>
      <c r="C386" s="41"/>
      <c r="D386" s="41"/>
      <c r="E386" s="41"/>
      <c r="F386" s="41"/>
      <c r="G386" s="41"/>
      <c r="H386" s="41"/>
      <c r="I386" s="41"/>
      <c r="J386" s="41"/>
      <c r="K386" s="41"/>
      <c r="L386" s="41"/>
      <c r="M386" s="41"/>
      <c r="N386" s="24"/>
      <c r="O386" s="24"/>
      <c r="P386" s="41"/>
      <c r="Q386" s="41"/>
      <c r="R386" s="41"/>
      <c r="S386" s="41"/>
      <c r="T386" s="41"/>
      <c r="U386" s="41"/>
      <c r="V386" s="41"/>
      <c r="W386" s="41"/>
      <c r="X386" s="41"/>
      <c r="Y386" s="41"/>
      <c r="Z386" s="41"/>
      <c r="AA386" s="41"/>
      <c r="AB386" s="41"/>
    </row>
    <row r="387" spans="1:28" ht="14.25" customHeight="1">
      <c r="A387" s="41"/>
      <c r="B387" s="41"/>
      <c r="C387" s="41"/>
      <c r="D387" s="41"/>
      <c r="E387" s="41"/>
      <c r="F387" s="41"/>
      <c r="G387" s="41"/>
      <c r="H387" s="41"/>
      <c r="I387" s="41"/>
      <c r="J387" s="41"/>
      <c r="K387" s="41"/>
      <c r="L387" s="41"/>
      <c r="M387" s="41"/>
      <c r="N387" s="24"/>
      <c r="O387" s="24"/>
      <c r="P387" s="41"/>
      <c r="Q387" s="41"/>
      <c r="R387" s="41"/>
      <c r="S387" s="41"/>
      <c r="T387" s="41"/>
      <c r="U387" s="41"/>
      <c r="V387" s="41"/>
      <c r="W387" s="41"/>
      <c r="X387" s="41"/>
      <c r="Y387" s="41"/>
      <c r="Z387" s="41"/>
      <c r="AA387" s="41"/>
      <c r="AB387" s="41"/>
    </row>
    <row r="388" spans="1:28" ht="14.25" customHeight="1">
      <c r="A388" s="41"/>
      <c r="B388" s="41"/>
      <c r="C388" s="41"/>
      <c r="D388" s="41"/>
      <c r="E388" s="41"/>
      <c r="F388" s="41"/>
      <c r="G388" s="41"/>
      <c r="H388" s="41"/>
      <c r="I388" s="41"/>
      <c r="J388" s="41"/>
      <c r="K388" s="41"/>
      <c r="L388" s="41"/>
      <c r="M388" s="41"/>
      <c r="N388" s="24"/>
      <c r="O388" s="24"/>
      <c r="P388" s="41"/>
      <c r="Q388" s="41"/>
      <c r="R388" s="41"/>
      <c r="S388" s="41"/>
      <c r="T388" s="41"/>
      <c r="U388" s="41"/>
      <c r="V388" s="41"/>
      <c r="W388" s="41"/>
      <c r="X388" s="41"/>
      <c r="Y388" s="41"/>
      <c r="Z388" s="41"/>
      <c r="AA388" s="41"/>
      <c r="AB388" s="41"/>
    </row>
    <row r="389" spans="1:28" ht="14.25" customHeight="1">
      <c r="A389" s="41"/>
      <c r="B389" s="41"/>
      <c r="C389" s="41"/>
      <c r="D389" s="41"/>
      <c r="E389" s="41"/>
      <c r="F389" s="41"/>
      <c r="G389" s="41"/>
      <c r="H389" s="41"/>
      <c r="I389" s="41"/>
      <c r="J389" s="41"/>
      <c r="K389" s="41"/>
      <c r="L389" s="41"/>
      <c r="M389" s="41"/>
      <c r="N389" s="24"/>
      <c r="O389" s="24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</row>
    <row r="390" spans="1:28" ht="14.25" customHeight="1">
      <c r="A390" s="41"/>
      <c r="B390" s="41"/>
      <c r="C390" s="41"/>
      <c r="D390" s="41"/>
      <c r="E390" s="41"/>
      <c r="F390" s="41"/>
      <c r="G390" s="41"/>
      <c r="H390" s="41"/>
      <c r="I390" s="41"/>
      <c r="J390" s="41"/>
      <c r="K390" s="41"/>
      <c r="L390" s="41"/>
      <c r="M390" s="41"/>
      <c r="N390" s="24"/>
      <c r="O390" s="24"/>
      <c r="P390" s="41"/>
      <c r="Q390" s="41"/>
      <c r="R390" s="41"/>
      <c r="S390" s="41"/>
      <c r="T390" s="41"/>
      <c r="U390" s="41"/>
      <c r="V390" s="41"/>
      <c r="W390" s="41"/>
      <c r="X390" s="41"/>
      <c r="Y390" s="41"/>
      <c r="Z390" s="41"/>
      <c r="AA390" s="41"/>
      <c r="AB390" s="41"/>
    </row>
    <row r="391" spans="1:28" ht="14.25" customHeight="1">
      <c r="A391" s="41"/>
      <c r="B391" s="41"/>
      <c r="C391" s="41"/>
      <c r="D391" s="41"/>
      <c r="E391" s="41"/>
      <c r="F391" s="41"/>
      <c r="G391" s="41"/>
      <c r="H391" s="41"/>
      <c r="I391" s="41"/>
      <c r="J391" s="41"/>
      <c r="K391" s="41"/>
      <c r="L391" s="41"/>
      <c r="M391" s="41"/>
      <c r="N391" s="24"/>
      <c r="O391" s="24"/>
      <c r="P391" s="41"/>
      <c r="Q391" s="41"/>
      <c r="R391" s="41"/>
      <c r="S391" s="41"/>
      <c r="T391" s="41"/>
      <c r="U391" s="41"/>
      <c r="V391" s="41"/>
      <c r="W391" s="41"/>
      <c r="X391" s="41"/>
      <c r="Y391" s="41"/>
      <c r="Z391" s="41"/>
      <c r="AA391" s="41"/>
      <c r="AB391" s="41"/>
    </row>
    <row r="392" spans="1:28" ht="14.25" customHeight="1">
      <c r="A392" s="41"/>
      <c r="B392" s="41"/>
      <c r="C392" s="41"/>
      <c r="D392" s="41"/>
      <c r="E392" s="41"/>
      <c r="F392" s="41"/>
      <c r="G392" s="41"/>
      <c r="H392" s="41"/>
      <c r="I392" s="41"/>
      <c r="J392" s="41"/>
      <c r="K392" s="41"/>
      <c r="L392" s="41"/>
      <c r="M392" s="41"/>
      <c r="N392" s="24"/>
      <c r="O392" s="24"/>
      <c r="P392" s="41"/>
      <c r="Q392" s="41"/>
      <c r="R392" s="41"/>
      <c r="S392" s="41"/>
      <c r="T392" s="41"/>
      <c r="U392" s="41"/>
      <c r="V392" s="41"/>
      <c r="W392" s="41"/>
      <c r="X392" s="41"/>
      <c r="Y392" s="41"/>
      <c r="Z392" s="41"/>
      <c r="AA392" s="41"/>
      <c r="AB392" s="41"/>
    </row>
    <row r="393" spans="1:28" ht="14.25" customHeight="1">
      <c r="A393" s="41"/>
      <c r="B393" s="41"/>
      <c r="C393" s="41"/>
      <c r="D393" s="41"/>
      <c r="E393" s="41"/>
      <c r="F393" s="41"/>
      <c r="G393" s="41"/>
      <c r="H393" s="41"/>
      <c r="I393" s="41"/>
      <c r="J393" s="41"/>
      <c r="K393" s="41"/>
      <c r="L393" s="41"/>
      <c r="M393" s="41"/>
      <c r="N393" s="24"/>
      <c r="O393" s="24"/>
      <c r="P393" s="41"/>
      <c r="Q393" s="41"/>
      <c r="R393" s="41"/>
      <c r="S393" s="41"/>
      <c r="T393" s="41"/>
      <c r="U393" s="41"/>
      <c r="V393" s="41"/>
      <c r="W393" s="41"/>
      <c r="X393" s="41"/>
      <c r="Y393" s="41"/>
      <c r="Z393" s="41"/>
      <c r="AA393" s="41"/>
      <c r="AB393" s="41"/>
    </row>
    <row r="394" spans="1:28" ht="14.25" customHeight="1">
      <c r="A394" s="41"/>
      <c r="B394" s="41"/>
      <c r="C394" s="41"/>
      <c r="D394" s="41"/>
      <c r="E394" s="41"/>
      <c r="F394" s="41"/>
      <c r="G394" s="41"/>
      <c r="H394" s="41"/>
      <c r="I394" s="41"/>
      <c r="J394" s="41"/>
      <c r="K394" s="41"/>
      <c r="L394" s="41"/>
      <c r="M394" s="41"/>
      <c r="N394" s="24"/>
      <c r="O394" s="24"/>
      <c r="P394" s="41"/>
      <c r="Q394" s="41"/>
      <c r="R394" s="41"/>
      <c r="S394" s="41"/>
      <c r="T394" s="41"/>
      <c r="U394" s="41"/>
      <c r="V394" s="41"/>
      <c r="W394" s="41"/>
      <c r="X394" s="41"/>
      <c r="Y394" s="41"/>
      <c r="Z394" s="41"/>
      <c r="AA394" s="41"/>
      <c r="AB394" s="41"/>
    </row>
    <row r="395" spans="1:28" ht="14.25" customHeight="1">
      <c r="A395" s="41"/>
      <c r="B395" s="41"/>
      <c r="C395" s="41"/>
      <c r="D395" s="41"/>
      <c r="E395" s="41"/>
      <c r="F395" s="41"/>
      <c r="G395" s="41"/>
      <c r="H395" s="41"/>
      <c r="I395" s="41"/>
      <c r="J395" s="41"/>
      <c r="K395" s="41"/>
      <c r="L395" s="41"/>
      <c r="M395" s="41"/>
      <c r="N395" s="24"/>
      <c r="O395" s="24"/>
      <c r="P395" s="41"/>
      <c r="Q395" s="41"/>
      <c r="R395" s="41"/>
      <c r="S395" s="41"/>
      <c r="T395" s="41"/>
      <c r="U395" s="41"/>
      <c r="V395" s="41"/>
      <c r="W395" s="41"/>
      <c r="X395" s="41"/>
      <c r="Y395" s="41"/>
      <c r="Z395" s="41"/>
      <c r="AA395" s="41"/>
      <c r="AB395" s="41"/>
    </row>
    <row r="396" spans="1:28" ht="14.25" customHeight="1">
      <c r="A396" s="41"/>
      <c r="B396" s="41"/>
      <c r="C396" s="41"/>
      <c r="D396" s="41"/>
      <c r="E396" s="41"/>
      <c r="F396" s="41"/>
      <c r="G396" s="41"/>
      <c r="H396" s="41"/>
      <c r="I396" s="41"/>
      <c r="J396" s="41"/>
      <c r="K396" s="41"/>
      <c r="L396" s="41"/>
      <c r="M396" s="41"/>
      <c r="N396" s="24"/>
      <c r="O396" s="24"/>
      <c r="P396" s="41"/>
      <c r="Q396" s="41"/>
      <c r="R396" s="41"/>
      <c r="S396" s="41"/>
      <c r="T396" s="41"/>
      <c r="U396" s="41"/>
      <c r="V396" s="41"/>
      <c r="W396" s="41"/>
      <c r="X396" s="41"/>
      <c r="Y396" s="41"/>
      <c r="Z396" s="41"/>
      <c r="AA396" s="41"/>
      <c r="AB396" s="41"/>
    </row>
    <row r="397" spans="1:28" ht="14.25" customHeight="1">
      <c r="A397" s="41"/>
      <c r="B397" s="41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24"/>
      <c r="O397" s="24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  <c r="AB397" s="41"/>
    </row>
    <row r="398" spans="1:28" ht="14.25" customHeight="1">
      <c r="A398" s="41"/>
      <c r="B398" s="41"/>
      <c r="C398" s="41"/>
      <c r="D398" s="41"/>
      <c r="E398" s="41"/>
      <c r="F398" s="41"/>
      <c r="G398" s="41"/>
      <c r="H398" s="41"/>
      <c r="I398" s="41"/>
      <c r="J398" s="41"/>
      <c r="K398" s="41"/>
      <c r="L398" s="41"/>
      <c r="M398" s="41"/>
      <c r="N398" s="24"/>
      <c r="O398" s="24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</row>
    <row r="399" spans="1:28" ht="14.25" customHeight="1">
      <c r="A399" s="41"/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24"/>
      <c r="O399" s="24"/>
      <c r="P399" s="41"/>
      <c r="Q399" s="41"/>
      <c r="R399" s="41"/>
      <c r="S399" s="41"/>
      <c r="T399" s="41"/>
      <c r="U399" s="41"/>
      <c r="V399" s="41"/>
      <c r="W399" s="41"/>
      <c r="X399" s="41"/>
      <c r="Y399" s="41"/>
      <c r="Z399" s="41"/>
      <c r="AA399" s="41"/>
      <c r="AB399" s="41"/>
    </row>
    <row r="400" spans="1:28" ht="14.25" customHeight="1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24"/>
      <c r="O400" s="24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  <c r="AB400" s="41"/>
    </row>
    <row r="401" spans="1:28" ht="14.25" customHeight="1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24"/>
      <c r="O401" s="24"/>
      <c r="P401" s="41"/>
      <c r="Q401" s="41"/>
      <c r="R401" s="41"/>
      <c r="S401" s="41"/>
      <c r="T401" s="41"/>
      <c r="U401" s="41"/>
      <c r="V401" s="41"/>
      <c r="W401" s="41"/>
      <c r="X401" s="41"/>
      <c r="Y401" s="41"/>
      <c r="Z401" s="41"/>
      <c r="AA401" s="41"/>
      <c r="AB401" s="41"/>
    </row>
    <row r="402" spans="1:28" ht="14.25" customHeight="1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24"/>
      <c r="O402" s="24"/>
      <c r="P402" s="41"/>
      <c r="Q402" s="41"/>
      <c r="R402" s="41"/>
      <c r="S402" s="41"/>
      <c r="T402" s="41"/>
      <c r="U402" s="41"/>
      <c r="V402" s="41"/>
      <c r="W402" s="41"/>
      <c r="X402" s="41"/>
      <c r="Y402" s="41"/>
      <c r="Z402" s="41"/>
      <c r="AA402" s="41"/>
      <c r="AB402" s="41"/>
    </row>
    <row r="403" spans="1:28" ht="14.25" customHeight="1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24"/>
      <c r="O403" s="24"/>
      <c r="P403" s="41"/>
      <c r="Q403" s="41"/>
      <c r="R403" s="41"/>
      <c r="S403" s="41"/>
      <c r="T403" s="41"/>
      <c r="U403" s="41"/>
      <c r="V403" s="41"/>
      <c r="W403" s="41"/>
      <c r="X403" s="41"/>
      <c r="Y403" s="41"/>
      <c r="Z403" s="41"/>
      <c r="AA403" s="41"/>
      <c r="AB403" s="41"/>
    </row>
    <row r="404" spans="1:28" ht="14.25" customHeight="1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24"/>
      <c r="O404" s="24"/>
      <c r="P404" s="41"/>
      <c r="Q404" s="41"/>
      <c r="R404" s="41"/>
      <c r="S404" s="41"/>
      <c r="T404" s="41"/>
      <c r="U404" s="41"/>
      <c r="V404" s="41"/>
      <c r="W404" s="41"/>
      <c r="X404" s="41"/>
      <c r="Y404" s="41"/>
      <c r="Z404" s="41"/>
      <c r="AA404" s="41"/>
      <c r="AB404" s="41"/>
    </row>
    <row r="405" spans="1:28" ht="14.25" customHeight="1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24"/>
      <c r="O405" s="24"/>
      <c r="P405" s="41"/>
      <c r="Q405" s="41"/>
      <c r="R405" s="41"/>
      <c r="S405" s="41"/>
      <c r="T405" s="41"/>
      <c r="U405" s="41"/>
      <c r="V405" s="41"/>
      <c r="W405" s="41"/>
      <c r="X405" s="41"/>
      <c r="Y405" s="41"/>
      <c r="Z405" s="41"/>
      <c r="AA405" s="41"/>
      <c r="AB405" s="41"/>
    </row>
    <row r="406" spans="1:28" ht="14.25" customHeight="1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24"/>
      <c r="O406" s="24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  <c r="AB406" s="41"/>
    </row>
    <row r="407" spans="1:28" ht="14.25" customHeight="1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24"/>
      <c r="O407" s="24"/>
      <c r="P407" s="41"/>
      <c r="Q407" s="41"/>
      <c r="R407" s="41"/>
      <c r="S407" s="41"/>
      <c r="T407" s="41"/>
      <c r="U407" s="41"/>
      <c r="V407" s="41"/>
      <c r="W407" s="41"/>
      <c r="X407" s="41"/>
      <c r="Y407" s="41"/>
      <c r="Z407" s="41"/>
      <c r="AA407" s="41"/>
      <c r="AB407" s="41"/>
    </row>
    <row r="408" spans="1:28" ht="14.25" customHeight="1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24"/>
      <c r="O408" s="24"/>
      <c r="P408" s="41"/>
      <c r="Q408" s="41"/>
      <c r="R408" s="41"/>
      <c r="S408" s="41"/>
      <c r="T408" s="41"/>
      <c r="U408" s="41"/>
      <c r="V408" s="41"/>
      <c r="W408" s="41"/>
      <c r="X408" s="41"/>
      <c r="Y408" s="41"/>
      <c r="Z408" s="41"/>
      <c r="AA408" s="41"/>
      <c r="AB408" s="41"/>
    </row>
    <row r="409" spans="1:28" ht="14.25" customHeight="1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24"/>
      <c r="O409" s="24"/>
      <c r="P409" s="41"/>
      <c r="Q409" s="41"/>
      <c r="R409" s="41"/>
      <c r="S409" s="41"/>
      <c r="T409" s="41"/>
      <c r="U409" s="41"/>
      <c r="V409" s="41"/>
      <c r="W409" s="41"/>
      <c r="X409" s="41"/>
      <c r="Y409" s="41"/>
      <c r="Z409" s="41"/>
      <c r="AA409" s="41"/>
      <c r="AB409" s="41"/>
    </row>
    <row r="410" spans="1:28" ht="14.25" customHeight="1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24"/>
      <c r="O410" s="24"/>
      <c r="P410" s="41"/>
      <c r="Q410" s="41"/>
      <c r="R410" s="41"/>
      <c r="S410" s="41"/>
      <c r="T410" s="41"/>
      <c r="U410" s="41"/>
      <c r="V410" s="41"/>
      <c r="W410" s="41"/>
      <c r="X410" s="41"/>
      <c r="Y410" s="41"/>
      <c r="Z410" s="41"/>
      <c r="AA410" s="41"/>
      <c r="AB410" s="41"/>
    </row>
    <row r="411" spans="1:28" ht="14.25" customHeight="1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24"/>
      <c r="O411" s="24"/>
      <c r="P411" s="41"/>
      <c r="Q411" s="41"/>
      <c r="R411" s="41"/>
      <c r="S411" s="41"/>
      <c r="T411" s="41"/>
      <c r="U411" s="41"/>
      <c r="V411" s="41"/>
      <c r="W411" s="41"/>
      <c r="X411" s="41"/>
      <c r="Y411" s="41"/>
      <c r="Z411" s="41"/>
      <c r="AA411" s="41"/>
      <c r="AB411" s="41"/>
    </row>
    <row r="412" spans="1:28" ht="14.25" customHeight="1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24"/>
      <c r="O412" s="24"/>
      <c r="P412" s="41"/>
      <c r="Q412" s="41"/>
      <c r="R412" s="41"/>
      <c r="S412" s="41"/>
      <c r="T412" s="41"/>
      <c r="U412" s="41"/>
      <c r="V412" s="41"/>
      <c r="W412" s="41"/>
      <c r="X412" s="41"/>
      <c r="Y412" s="41"/>
      <c r="Z412" s="41"/>
      <c r="AA412" s="41"/>
      <c r="AB412" s="41"/>
    </row>
    <row r="413" spans="1:28" ht="14.25" customHeight="1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24"/>
      <c r="O413" s="24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  <c r="AA413" s="41"/>
      <c r="AB413" s="41"/>
    </row>
    <row r="414" spans="1:28" ht="14.25" customHeight="1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24"/>
      <c r="O414" s="24"/>
      <c r="P414" s="41"/>
      <c r="Q414" s="41"/>
      <c r="R414" s="41"/>
      <c r="S414" s="41"/>
      <c r="T414" s="41"/>
      <c r="U414" s="41"/>
      <c r="V414" s="41"/>
      <c r="W414" s="41"/>
      <c r="X414" s="41"/>
      <c r="Y414" s="41"/>
      <c r="Z414" s="41"/>
      <c r="AA414" s="41"/>
      <c r="AB414" s="41"/>
    </row>
    <row r="415" spans="1:28" ht="14.25" customHeight="1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24"/>
      <c r="O415" s="24"/>
      <c r="P415" s="41"/>
      <c r="Q415" s="41"/>
      <c r="R415" s="41"/>
      <c r="S415" s="41"/>
      <c r="T415" s="41"/>
      <c r="U415" s="41"/>
      <c r="V415" s="41"/>
      <c r="W415" s="41"/>
      <c r="X415" s="41"/>
      <c r="Y415" s="41"/>
      <c r="Z415" s="41"/>
      <c r="AA415" s="41"/>
      <c r="AB415" s="41"/>
    </row>
    <row r="416" spans="1:28" ht="14.25" customHeight="1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24"/>
      <c r="O416" s="24"/>
      <c r="P416" s="41"/>
      <c r="Q416" s="41"/>
      <c r="R416" s="41"/>
      <c r="S416" s="41"/>
      <c r="T416" s="41"/>
      <c r="U416" s="41"/>
      <c r="V416" s="41"/>
      <c r="W416" s="41"/>
      <c r="X416" s="41"/>
      <c r="Y416" s="41"/>
      <c r="Z416" s="41"/>
      <c r="AA416" s="41"/>
      <c r="AB416" s="41"/>
    </row>
    <row r="417" spans="1:28" ht="14.25" customHeight="1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24"/>
      <c r="O417" s="24"/>
      <c r="P417" s="41"/>
      <c r="Q417" s="41"/>
      <c r="R417" s="41"/>
      <c r="S417" s="41"/>
      <c r="T417" s="41"/>
      <c r="U417" s="41"/>
      <c r="V417" s="41"/>
      <c r="W417" s="41"/>
      <c r="X417" s="41"/>
      <c r="Y417" s="41"/>
      <c r="Z417" s="41"/>
      <c r="AA417" s="41"/>
      <c r="AB417" s="41"/>
    </row>
    <row r="418" spans="1:28" ht="14.25" customHeight="1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24"/>
      <c r="O418" s="24"/>
      <c r="P418" s="41"/>
      <c r="Q418" s="41"/>
      <c r="R418" s="41"/>
      <c r="S418" s="41"/>
      <c r="T418" s="41"/>
      <c r="U418" s="41"/>
      <c r="V418" s="41"/>
      <c r="W418" s="41"/>
      <c r="X418" s="41"/>
      <c r="Y418" s="41"/>
      <c r="Z418" s="41"/>
      <c r="AA418" s="41"/>
      <c r="AB418" s="41"/>
    </row>
    <row r="419" spans="1:28" ht="14.25" customHeight="1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24"/>
      <c r="O419" s="24"/>
      <c r="P419" s="41"/>
      <c r="Q419" s="41"/>
      <c r="R419" s="41"/>
      <c r="S419" s="41"/>
      <c r="T419" s="41"/>
      <c r="U419" s="41"/>
      <c r="V419" s="41"/>
      <c r="W419" s="41"/>
      <c r="X419" s="41"/>
      <c r="Y419" s="41"/>
      <c r="Z419" s="41"/>
      <c r="AA419" s="41"/>
      <c r="AB419" s="41"/>
    </row>
    <row r="420" spans="1:28" ht="14.25" customHeight="1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24"/>
      <c r="O420" s="24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1"/>
      <c r="AB420" s="41"/>
    </row>
    <row r="421" spans="1:28" ht="14.25" customHeight="1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24"/>
      <c r="O421" s="24"/>
      <c r="P421" s="41"/>
      <c r="Q421" s="41"/>
      <c r="R421" s="41"/>
      <c r="S421" s="41"/>
      <c r="T421" s="41"/>
      <c r="U421" s="41"/>
      <c r="V421" s="41"/>
      <c r="W421" s="41"/>
      <c r="X421" s="41"/>
      <c r="Y421" s="41"/>
      <c r="Z421" s="41"/>
      <c r="AA421" s="41"/>
      <c r="AB421" s="41"/>
    </row>
    <row r="422" spans="1:28" ht="14.25" customHeight="1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24"/>
      <c r="O422" s="24"/>
      <c r="P422" s="41"/>
      <c r="Q422" s="41"/>
      <c r="R422" s="41"/>
      <c r="S422" s="41"/>
      <c r="T422" s="41"/>
      <c r="U422" s="41"/>
      <c r="V422" s="41"/>
      <c r="W422" s="41"/>
      <c r="X422" s="41"/>
      <c r="Y422" s="41"/>
      <c r="Z422" s="41"/>
      <c r="AA422" s="41"/>
      <c r="AB422" s="41"/>
    </row>
    <row r="423" spans="1:28" ht="14.25" customHeight="1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24"/>
      <c r="O423" s="24"/>
      <c r="P423" s="41"/>
      <c r="Q423" s="41"/>
      <c r="R423" s="41"/>
      <c r="S423" s="41"/>
      <c r="T423" s="41"/>
      <c r="U423" s="41"/>
      <c r="V423" s="41"/>
      <c r="W423" s="41"/>
      <c r="X423" s="41"/>
      <c r="Y423" s="41"/>
      <c r="Z423" s="41"/>
      <c r="AA423" s="41"/>
      <c r="AB423" s="41"/>
    </row>
    <row r="424" spans="1:28" ht="14.25" customHeight="1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24"/>
      <c r="O424" s="24"/>
      <c r="P424" s="41"/>
      <c r="Q424" s="41"/>
      <c r="R424" s="41"/>
      <c r="S424" s="41"/>
      <c r="T424" s="41"/>
      <c r="U424" s="41"/>
      <c r="V424" s="41"/>
      <c r="W424" s="41"/>
      <c r="X424" s="41"/>
      <c r="Y424" s="41"/>
      <c r="Z424" s="41"/>
      <c r="AA424" s="41"/>
      <c r="AB424" s="41"/>
    </row>
    <row r="425" spans="1:28" ht="14.25" customHeight="1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24"/>
      <c r="O425" s="24"/>
      <c r="P425" s="41"/>
      <c r="Q425" s="41"/>
      <c r="R425" s="41"/>
      <c r="S425" s="41"/>
      <c r="T425" s="41"/>
      <c r="U425" s="41"/>
      <c r="V425" s="41"/>
      <c r="W425" s="41"/>
      <c r="X425" s="41"/>
      <c r="Y425" s="41"/>
      <c r="Z425" s="41"/>
      <c r="AA425" s="41"/>
      <c r="AB425" s="41"/>
    </row>
    <row r="426" spans="1:28" ht="14.25" customHeight="1">
      <c r="A426" s="41"/>
      <c r="B426" s="41"/>
      <c r="C426" s="41"/>
      <c r="D426" s="41"/>
      <c r="E426" s="41"/>
      <c r="F426" s="41"/>
      <c r="G426" s="41"/>
      <c r="H426" s="41"/>
      <c r="I426" s="41"/>
      <c r="J426" s="41"/>
      <c r="K426" s="41"/>
      <c r="L426" s="41"/>
      <c r="M426" s="41"/>
      <c r="N426" s="24"/>
      <c r="O426" s="24"/>
      <c r="P426" s="41"/>
      <c r="Q426" s="41"/>
      <c r="R426" s="41"/>
      <c r="S426" s="41"/>
      <c r="T426" s="41"/>
      <c r="U426" s="41"/>
      <c r="V426" s="41"/>
      <c r="W426" s="41"/>
      <c r="X426" s="41"/>
      <c r="Y426" s="41"/>
      <c r="Z426" s="41"/>
      <c r="AA426" s="41"/>
      <c r="AB426" s="41"/>
    </row>
    <row r="427" spans="1:28" ht="14.25" customHeight="1">
      <c r="A427" s="41"/>
      <c r="B427" s="41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24"/>
      <c r="O427" s="24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  <c r="AA427" s="41"/>
      <c r="AB427" s="41"/>
    </row>
    <row r="428" spans="1:28" ht="14.25" customHeight="1">
      <c r="A428" s="41"/>
      <c r="B428" s="41"/>
      <c r="C428" s="41"/>
      <c r="D428" s="41"/>
      <c r="E428" s="41"/>
      <c r="F428" s="41"/>
      <c r="G428" s="41"/>
      <c r="H428" s="41"/>
      <c r="I428" s="41"/>
      <c r="J428" s="41"/>
      <c r="K428" s="41"/>
      <c r="L428" s="41"/>
      <c r="M428" s="41"/>
      <c r="N428" s="24"/>
      <c r="O428" s="24"/>
      <c r="P428" s="41"/>
      <c r="Q428" s="41"/>
      <c r="R428" s="41"/>
      <c r="S428" s="41"/>
      <c r="T428" s="41"/>
      <c r="U428" s="41"/>
      <c r="V428" s="41"/>
      <c r="W428" s="41"/>
      <c r="X428" s="41"/>
      <c r="Y428" s="41"/>
      <c r="Z428" s="41"/>
      <c r="AA428" s="41"/>
      <c r="AB428" s="41"/>
    </row>
    <row r="429" spans="1:28" ht="14.25" customHeight="1">
      <c r="A429" s="41"/>
      <c r="B429" s="41"/>
      <c r="C429" s="41"/>
      <c r="D429" s="41"/>
      <c r="E429" s="41"/>
      <c r="F429" s="41"/>
      <c r="G429" s="41"/>
      <c r="H429" s="41"/>
      <c r="I429" s="41"/>
      <c r="J429" s="41"/>
      <c r="K429" s="41"/>
      <c r="L429" s="41"/>
      <c r="M429" s="41"/>
      <c r="N429" s="24"/>
      <c r="O429" s="24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  <c r="AB429" s="41"/>
    </row>
    <row r="430" spans="1:28" ht="14.25" customHeight="1">
      <c r="A430" s="41"/>
      <c r="B430" s="41"/>
      <c r="C430" s="41"/>
      <c r="D430" s="41"/>
      <c r="E430" s="41"/>
      <c r="F430" s="41"/>
      <c r="G430" s="41"/>
      <c r="H430" s="41"/>
      <c r="I430" s="41"/>
      <c r="J430" s="41"/>
      <c r="K430" s="41"/>
      <c r="L430" s="41"/>
      <c r="M430" s="41"/>
      <c r="N430" s="24"/>
      <c r="O430" s="24"/>
      <c r="P430" s="41"/>
      <c r="Q430" s="41"/>
      <c r="R430" s="41"/>
      <c r="S430" s="41"/>
      <c r="T430" s="41"/>
      <c r="U430" s="41"/>
      <c r="V430" s="41"/>
      <c r="W430" s="41"/>
      <c r="X430" s="41"/>
      <c r="Y430" s="41"/>
      <c r="Z430" s="41"/>
      <c r="AA430" s="41"/>
      <c r="AB430" s="41"/>
    </row>
    <row r="431" spans="1:28" ht="14.25" customHeight="1">
      <c r="A431" s="41"/>
      <c r="B431" s="41"/>
      <c r="C431" s="41"/>
      <c r="D431" s="41"/>
      <c r="E431" s="41"/>
      <c r="F431" s="41"/>
      <c r="G431" s="41"/>
      <c r="H431" s="41"/>
      <c r="I431" s="41"/>
      <c r="J431" s="41"/>
      <c r="K431" s="41"/>
      <c r="L431" s="41"/>
      <c r="M431" s="41"/>
      <c r="N431" s="24"/>
      <c r="O431" s="24"/>
      <c r="P431" s="41"/>
      <c r="Q431" s="41"/>
      <c r="R431" s="41"/>
      <c r="S431" s="41"/>
      <c r="T431" s="41"/>
      <c r="U431" s="41"/>
      <c r="V431" s="41"/>
      <c r="W431" s="41"/>
      <c r="X431" s="41"/>
      <c r="Y431" s="41"/>
      <c r="Z431" s="41"/>
      <c r="AA431" s="41"/>
      <c r="AB431" s="41"/>
    </row>
    <row r="432" spans="1:28" ht="14.25" customHeight="1">
      <c r="A432" s="41"/>
      <c r="B432" s="41"/>
      <c r="C432" s="41"/>
      <c r="D432" s="41"/>
      <c r="E432" s="41"/>
      <c r="F432" s="41"/>
      <c r="G432" s="41"/>
      <c r="H432" s="41"/>
      <c r="I432" s="41"/>
      <c r="J432" s="41"/>
      <c r="K432" s="41"/>
      <c r="L432" s="41"/>
      <c r="M432" s="41"/>
      <c r="N432" s="24"/>
      <c r="O432" s="24"/>
      <c r="P432" s="41"/>
      <c r="Q432" s="41"/>
      <c r="R432" s="41"/>
      <c r="S432" s="41"/>
      <c r="T432" s="41"/>
      <c r="U432" s="41"/>
      <c r="V432" s="41"/>
      <c r="W432" s="41"/>
      <c r="X432" s="41"/>
      <c r="Y432" s="41"/>
      <c r="Z432" s="41"/>
      <c r="AA432" s="41"/>
      <c r="AB432" s="41"/>
    </row>
    <row r="433" spans="1:28" ht="14.25" customHeight="1">
      <c r="A433" s="41"/>
      <c r="B433" s="41"/>
      <c r="C433" s="41"/>
      <c r="D433" s="41"/>
      <c r="E433" s="41"/>
      <c r="F433" s="41"/>
      <c r="G433" s="41"/>
      <c r="H433" s="41"/>
      <c r="I433" s="41"/>
      <c r="J433" s="41"/>
      <c r="K433" s="41"/>
      <c r="L433" s="41"/>
      <c r="M433" s="41"/>
      <c r="N433" s="24"/>
      <c r="O433" s="24"/>
      <c r="P433" s="41"/>
      <c r="Q433" s="41"/>
      <c r="R433" s="41"/>
      <c r="S433" s="41"/>
      <c r="T433" s="41"/>
      <c r="U433" s="41"/>
      <c r="V433" s="41"/>
      <c r="W433" s="41"/>
      <c r="X433" s="41"/>
      <c r="Y433" s="41"/>
      <c r="Z433" s="41"/>
      <c r="AA433" s="41"/>
      <c r="AB433" s="41"/>
    </row>
    <row r="434" spans="1:28" ht="14.25" customHeight="1">
      <c r="A434" s="41"/>
      <c r="B434" s="41"/>
      <c r="C434" s="41"/>
      <c r="D434" s="41"/>
      <c r="E434" s="41"/>
      <c r="F434" s="41"/>
      <c r="G434" s="41"/>
      <c r="H434" s="41"/>
      <c r="I434" s="41"/>
      <c r="J434" s="41"/>
      <c r="K434" s="41"/>
      <c r="L434" s="41"/>
      <c r="M434" s="41"/>
      <c r="N434" s="24"/>
      <c r="O434" s="24"/>
      <c r="P434" s="41"/>
      <c r="Q434" s="41"/>
      <c r="R434" s="41"/>
      <c r="S434" s="41"/>
      <c r="T434" s="41"/>
      <c r="U434" s="41"/>
      <c r="V434" s="41"/>
      <c r="W434" s="41"/>
      <c r="X434" s="41"/>
      <c r="Y434" s="41"/>
      <c r="Z434" s="41"/>
      <c r="AA434" s="41"/>
      <c r="AB434" s="41"/>
    </row>
    <row r="435" spans="1:28" ht="14.25" customHeight="1">
      <c r="A435" s="41"/>
      <c r="B435" s="41"/>
      <c r="C435" s="41"/>
      <c r="D435" s="41"/>
      <c r="E435" s="41"/>
      <c r="F435" s="41"/>
      <c r="G435" s="41"/>
      <c r="H435" s="41"/>
      <c r="I435" s="41"/>
      <c r="J435" s="41"/>
      <c r="K435" s="41"/>
      <c r="L435" s="41"/>
      <c r="M435" s="41"/>
      <c r="N435" s="24"/>
      <c r="O435" s="24"/>
      <c r="P435" s="41"/>
      <c r="Q435" s="41"/>
      <c r="R435" s="41"/>
      <c r="S435" s="41"/>
      <c r="T435" s="41"/>
      <c r="U435" s="41"/>
      <c r="V435" s="41"/>
      <c r="W435" s="41"/>
      <c r="X435" s="41"/>
      <c r="Y435" s="41"/>
      <c r="Z435" s="41"/>
      <c r="AA435" s="41"/>
      <c r="AB435" s="41"/>
    </row>
    <row r="436" spans="1:28" ht="14.25" customHeight="1">
      <c r="A436" s="41"/>
      <c r="B436" s="41"/>
      <c r="C436" s="41"/>
      <c r="D436" s="41"/>
      <c r="E436" s="41"/>
      <c r="F436" s="41"/>
      <c r="G436" s="41"/>
      <c r="H436" s="41"/>
      <c r="I436" s="41"/>
      <c r="J436" s="41"/>
      <c r="K436" s="41"/>
      <c r="L436" s="41"/>
      <c r="M436" s="41"/>
      <c r="N436" s="24"/>
      <c r="O436" s="24"/>
      <c r="P436" s="41"/>
      <c r="Q436" s="41"/>
      <c r="R436" s="41"/>
      <c r="S436" s="41"/>
      <c r="T436" s="41"/>
      <c r="U436" s="41"/>
      <c r="V436" s="41"/>
      <c r="W436" s="41"/>
      <c r="X436" s="41"/>
      <c r="Y436" s="41"/>
      <c r="Z436" s="41"/>
      <c r="AA436" s="41"/>
      <c r="AB436" s="41"/>
    </row>
    <row r="437" spans="1:28" ht="14.25" customHeight="1">
      <c r="A437" s="41"/>
      <c r="B437" s="41"/>
      <c r="C437" s="41"/>
      <c r="D437" s="41"/>
      <c r="E437" s="41"/>
      <c r="F437" s="41"/>
      <c r="G437" s="41"/>
      <c r="H437" s="41"/>
      <c r="I437" s="41"/>
      <c r="J437" s="41"/>
      <c r="K437" s="41"/>
      <c r="L437" s="41"/>
      <c r="M437" s="41"/>
      <c r="N437" s="24"/>
      <c r="O437" s="24"/>
      <c r="P437" s="41"/>
      <c r="Q437" s="41"/>
      <c r="R437" s="41"/>
      <c r="S437" s="41"/>
      <c r="T437" s="41"/>
      <c r="U437" s="41"/>
      <c r="V437" s="41"/>
      <c r="W437" s="41"/>
      <c r="X437" s="41"/>
      <c r="Y437" s="41"/>
      <c r="Z437" s="41"/>
      <c r="AA437" s="41"/>
      <c r="AB437" s="41"/>
    </row>
    <row r="438" spans="1:28" ht="14.25" customHeight="1">
      <c r="A438" s="41"/>
      <c r="B438" s="41"/>
      <c r="C438" s="41"/>
      <c r="D438" s="41"/>
      <c r="E438" s="41"/>
      <c r="F438" s="41"/>
      <c r="G438" s="41"/>
      <c r="H438" s="41"/>
      <c r="I438" s="41"/>
      <c r="J438" s="41"/>
      <c r="K438" s="41"/>
      <c r="L438" s="41"/>
      <c r="M438" s="41"/>
      <c r="N438" s="24"/>
      <c r="O438" s="24"/>
      <c r="P438" s="41"/>
      <c r="Q438" s="41"/>
      <c r="R438" s="41"/>
      <c r="S438" s="41"/>
      <c r="T438" s="41"/>
      <c r="U438" s="41"/>
      <c r="V438" s="41"/>
      <c r="W438" s="41"/>
      <c r="X438" s="41"/>
      <c r="Y438" s="41"/>
      <c r="Z438" s="41"/>
      <c r="AA438" s="41"/>
      <c r="AB438" s="41"/>
    </row>
    <row r="439" spans="1:28" ht="14.25" customHeight="1">
      <c r="A439" s="41"/>
      <c r="B439" s="41"/>
      <c r="C439" s="41"/>
      <c r="D439" s="41"/>
      <c r="E439" s="41"/>
      <c r="F439" s="41"/>
      <c r="G439" s="41"/>
      <c r="H439" s="41"/>
      <c r="I439" s="41"/>
      <c r="J439" s="41"/>
      <c r="K439" s="41"/>
      <c r="L439" s="41"/>
      <c r="M439" s="41"/>
      <c r="N439" s="24"/>
      <c r="O439" s="24"/>
      <c r="P439" s="41"/>
      <c r="Q439" s="41"/>
      <c r="R439" s="41"/>
      <c r="S439" s="41"/>
      <c r="T439" s="41"/>
      <c r="U439" s="41"/>
      <c r="V439" s="41"/>
      <c r="W439" s="41"/>
      <c r="X439" s="41"/>
      <c r="Y439" s="41"/>
      <c r="Z439" s="41"/>
      <c r="AA439" s="41"/>
      <c r="AB439" s="41"/>
    </row>
    <row r="440" spans="1:28" ht="14.25" customHeight="1">
      <c r="A440" s="41"/>
      <c r="B440" s="41"/>
      <c r="C440" s="41"/>
      <c r="D440" s="41"/>
      <c r="E440" s="41"/>
      <c r="F440" s="41"/>
      <c r="G440" s="41"/>
      <c r="H440" s="41"/>
      <c r="I440" s="41"/>
      <c r="J440" s="41"/>
      <c r="K440" s="41"/>
      <c r="L440" s="41"/>
      <c r="M440" s="41"/>
      <c r="N440" s="24"/>
      <c r="O440" s="24"/>
      <c r="P440" s="41"/>
      <c r="Q440" s="41"/>
      <c r="R440" s="41"/>
      <c r="S440" s="41"/>
      <c r="T440" s="41"/>
      <c r="U440" s="41"/>
      <c r="V440" s="41"/>
      <c r="W440" s="41"/>
      <c r="X440" s="41"/>
      <c r="Y440" s="41"/>
      <c r="Z440" s="41"/>
      <c r="AA440" s="41"/>
      <c r="AB440" s="41"/>
    </row>
    <row r="441" spans="1:28" ht="14.25" customHeight="1">
      <c r="A441" s="41"/>
      <c r="B441" s="41"/>
      <c r="C441" s="41"/>
      <c r="D441" s="41"/>
      <c r="E441" s="41"/>
      <c r="F441" s="41"/>
      <c r="G441" s="41"/>
      <c r="H441" s="41"/>
      <c r="I441" s="41"/>
      <c r="J441" s="41"/>
      <c r="K441" s="41"/>
      <c r="L441" s="41"/>
      <c r="M441" s="41"/>
      <c r="N441" s="24"/>
      <c r="O441" s="24"/>
      <c r="P441" s="41"/>
      <c r="Q441" s="41"/>
      <c r="R441" s="41"/>
      <c r="S441" s="41"/>
      <c r="T441" s="41"/>
      <c r="U441" s="41"/>
      <c r="V441" s="41"/>
      <c r="W441" s="41"/>
      <c r="X441" s="41"/>
      <c r="Y441" s="41"/>
      <c r="Z441" s="41"/>
      <c r="AA441" s="41"/>
      <c r="AB441" s="41"/>
    </row>
    <row r="442" spans="1:28" ht="14.25" customHeight="1">
      <c r="A442" s="41"/>
      <c r="B442" s="41"/>
      <c r="C442" s="41"/>
      <c r="D442" s="41"/>
      <c r="E442" s="41"/>
      <c r="F442" s="41"/>
      <c r="G442" s="41"/>
      <c r="H442" s="41"/>
      <c r="I442" s="41"/>
      <c r="J442" s="41"/>
      <c r="K442" s="41"/>
      <c r="L442" s="41"/>
      <c r="M442" s="41"/>
      <c r="N442" s="24"/>
      <c r="O442" s="24"/>
      <c r="P442" s="41"/>
      <c r="Q442" s="41"/>
      <c r="R442" s="41"/>
      <c r="S442" s="41"/>
      <c r="T442" s="41"/>
      <c r="U442" s="41"/>
      <c r="V442" s="41"/>
      <c r="W442" s="41"/>
      <c r="X442" s="41"/>
      <c r="Y442" s="41"/>
      <c r="Z442" s="41"/>
      <c r="AA442" s="41"/>
      <c r="AB442" s="41"/>
    </row>
    <row r="443" spans="1:28" ht="14.25" customHeight="1">
      <c r="A443" s="41"/>
      <c r="B443" s="41"/>
      <c r="C443" s="41"/>
      <c r="D443" s="41"/>
      <c r="E443" s="41"/>
      <c r="F443" s="41"/>
      <c r="G443" s="41"/>
      <c r="H443" s="41"/>
      <c r="I443" s="41"/>
      <c r="J443" s="41"/>
      <c r="K443" s="41"/>
      <c r="L443" s="41"/>
      <c r="M443" s="41"/>
      <c r="N443" s="24"/>
      <c r="O443" s="24"/>
      <c r="P443" s="41"/>
      <c r="Q443" s="41"/>
      <c r="R443" s="41"/>
      <c r="S443" s="41"/>
      <c r="T443" s="41"/>
      <c r="U443" s="41"/>
      <c r="V443" s="41"/>
      <c r="W443" s="41"/>
      <c r="X443" s="41"/>
      <c r="Y443" s="41"/>
      <c r="Z443" s="41"/>
      <c r="AA443" s="41"/>
      <c r="AB443" s="41"/>
    </row>
    <row r="444" spans="1:28" ht="14.25" customHeight="1">
      <c r="A444" s="41"/>
      <c r="B444" s="41"/>
      <c r="C444" s="41"/>
      <c r="D444" s="41"/>
      <c r="E444" s="41"/>
      <c r="F444" s="41"/>
      <c r="G444" s="41"/>
      <c r="H444" s="41"/>
      <c r="I444" s="41"/>
      <c r="J444" s="41"/>
      <c r="K444" s="41"/>
      <c r="L444" s="41"/>
      <c r="M444" s="41"/>
      <c r="N444" s="24"/>
      <c r="O444" s="24"/>
      <c r="P444" s="41"/>
      <c r="Q444" s="41"/>
      <c r="R444" s="41"/>
      <c r="S444" s="41"/>
      <c r="T444" s="41"/>
      <c r="U444" s="41"/>
      <c r="V444" s="41"/>
      <c r="W444" s="41"/>
      <c r="X444" s="41"/>
      <c r="Y444" s="41"/>
      <c r="Z444" s="41"/>
      <c r="AA444" s="41"/>
      <c r="AB444" s="41"/>
    </row>
    <row r="445" spans="1:28" ht="14.25" customHeight="1">
      <c r="A445" s="41"/>
      <c r="B445" s="41"/>
      <c r="C445" s="41"/>
      <c r="D445" s="41"/>
      <c r="E445" s="41"/>
      <c r="F445" s="41"/>
      <c r="G445" s="41"/>
      <c r="H445" s="41"/>
      <c r="I445" s="41"/>
      <c r="J445" s="41"/>
      <c r="K445" s="41"/>
      <c r="L445" s="41"/>
      <c r="M445" s="41"/>
      <c r="N445" s="24"/>
      <c r="O445" s="24"/>
      <c r="P445" s="41"/>
      <c r="Q445" s="41"/>
      <c r="R445" s="41"/>
      <c r="S445" s="41"/>
      <c r="T445" s="41"/>
      <c r="U445" s="41"/>
      <c r="V445" s="41"/>
      <c r="W445" s="41"/>
      <c r="X445" s="41"/>
      <c r="Y445" s="41"/>
      <c r="Z445" s="41"/>
      <c r="AA445" s="41"/>
      <c r="AB445" s="41"/>
    </row>
    <row r="446" spans="1:28" ht="14.25" customHeight="1">
      <c r="A446" s="41"/>
      <c r="B446" s="41"/>
      <c r="C446" s="41"/>
      <c r="D446" s="41"/>
      <c r="E446" s="41"/>
      <c r="F446" s="41"/>
      <c r="G446" s="41"/>
      <c r="H446" s="41"/>
      <c r="I446" s="41"/>
      <c r="J446" s="41"/>
      <c r="K446" s="41"/>
      <c r="L446" s="41"/>
      <c r="M446" s="41"/>
      <c r="N446" s="24"/>
      <c r="O446" s="24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  <c r="AB446" s="41"/>
    </row>
    <row r="447" spans="1:28" ht="14.25" customHeight="1">
      <c r="A447" s="41"/>
      <c r="B447" s="41"/>
      <c r="C447" s="41"/>
      <c r="D447" s="41"/>
      <c r="E447" s="41"/>
      <c r="F447" s="41"/>
      <c r="G447" s="41"/>
      <c r="H447" s="41"/>
      <c r="I447" s="41"/>
      <c r="J447" s="41"/>
      <c r="K447" s="41"/>
      <c r="L447" s="41"/>
      <c r="M447" s="41"/>
      <c r="N447" s="24"/>
      <c r="O447" s="24"/>
      <c r="P447" s="41"/>
      <c r="Q447" s="41"/>
      <c r="R447" s="41"/>
      <c r="S447" s="41"/>
      <c r="T447" s="41"/>
      <c r="U447" s="41"/>
      <c r="V447" s="41"/>
      <c r="W447" s="41"/>
      <c r="X447" s="41"/>
      <c r="Y447" s="41"/>
      <c r="Z447" s="41"/>
      <c r="AA447" s="41"/>
      <c r="AB447" s="41"/>
    </row>
    <row r="448" spans="1:28" ht="14.25" customHeight="1">
      <c r="A448" s="41"/>
      <c r="B448" s="41"/>
      <c r="C448" s="41"/>
      <c r="D448" s="41"/>
      <c r="E448" s="41"/>
      <c r="F448" s="41"/>
      <c r="G448" s="41"/>
      <c r="H448" s="41"/>
      <c r="I448" s="41"/>
      <c r="J448" s="41"/>
      <c r="K448" s="41"/>
      <c r="L448" s="41"/>
      <c r="M448" s="41"/>
      <c r="N448" s="24"/>
      <c r="O448" s="24"/>
      <c r="P448" s="41"/>
      <c r="Q448" s="41"/>
      <c r="R448" s="41"/>
      <c r="S448" s="41"/>
      <c r="T448" s="41"/>
      <c r="U448" s="41"/>
      <c r="V448" s="41"/>
      <c r="W448" s="41"/>
      <c r="X448" s="41"/>
      <c r="Y448" s="41"/>
      <c r="Z448" s="41"/>
      <c r="AA448" s="41"/>
      <c r="AB448" s="41"/>
    </row>
    <row r="449" spans="1:28" ht="14.25" customHeight="1">
      <c r="A449" s="41"/>
      <c r="B449" s="41"/>
      <c r="C449" s="41"/>
      <c r="D449" s="41"/>
      <c r="E449" s="41"/>
      <c r="F449" s="41"/>
      <c r="G449" s="41"/>
      <c r="H449" s="41"/>
      <c r="I449" s="41"/>
      <c r="J449" s="41"/>
      <c r="K449" s="41"/>
      <c r="L449" s="41"/>
      <c r="M449" s="41"/>
      <c r="N449" s="24"/>
      <c r="O449" s="24"/>
      <c r="P449" s="41"/>
      <c r="Q449" s="41"/>
      <c r="R449" s="41"/>
      <c r="S449" s="41"/>
      <c r="T449" s="41"/>
      <c r="U449" s="41"/>
      <c r="V449" s="41"/>
      <c r="W449" s="41"/>
      <c r="X449" s="41"/>
      <c r="Y449" s="41"/>
      <c r="Z449" s="41"/>
      <c r="AA449" s="41"/>
      <c r="AB449" s="41"/>
    </row>
    <row r="450" spans="1:28" ht="14.25" customHeight="1">
      <c r="A450" s="41"/>
      <c r="B450" s="41"/>
      <c r="C450" s="41"/>
      <c r="D450" s="41"/>
      <c r="E450" s="41"/>
      <c r="F450" s="41"/>
      <c r="G450" s="41"/>
      <c r="H450" s="41"/>
      <c r="I450" s="41"/>
      <c r="J450" s="41"/>
      <c r="K450" s="41"/>
      <c r="L450" s="41"/>
      <c r="M450" s="41"/>
      <c r="N450" s="24"/>
      <c r="O450" s="24"/>
      <c r="P450" s="41"/>
      <c r="Q450" s="41"/>
      <c r="R450" s="41"/>
      <c r="S450" s="41"/>
      <c r="T450" s="41"/>
      <c r="U450" s="41"/>
      <c r="V450" s="41"/>
      <c r="W450" s="41"/>
      <c r="X450" s="41"/>
      <c r="Y450" s="41"/>
      <c r="Z450" s="41"/>
      <c r="AA450" s="41"/>
      <c r="AB450" s="41"/>
    </row>
    <row r="451" spans="1:28" ht="14.25" customHeight="1">
      <c r="A451" s="41"/>
      <c r="B451" s="41"/>
      <c r="C451" s="41"/>
      <c r="D451" s="41"/>
      <c r="E451" s="41"/>
      <c r="F451" s="41"/>
      <c r="G451" s="41"/>
      <c r="H451" s="41"/>
      <c r="I451" s="41"/>
      <c r="J451" s="41"/>
      <c r="K451" s="41"/>
      <c r="L451" s="41"/>
      <c r="M451" s="41"/>
      <c r="N451" s="24"/>
      <c r="O451" s="24"/>
      <c r="P451" s="41"/>
      <c r="Q451" s="41"/>
      <c r="R451" s="41"/>
      <c r="S451" s="41"/>
      <c r="T451" s="41"/>
      <c r="U451" s="41"/>
      <c r="V451" s="41"/>
      <c r="W451" s="41"/>
      <c r="X451" s="41"/>
      <c r="Y451" s="41"/>
      <c r="Z451" s="41"/>
      <c r="AA451" s="41"/>
      <c r="AB451" s="41"/>
    </row>
    <row r="452" spans="1:28" ht="14.25" customHeight="1">
      <c r="A452" s="41"/>
      <c r="B452" s="41"/>
      <c r="C452" s="41"/>
      <c r="D452" s="41"/>
      <c r="E452" s="41"/>
      <c r="F452" s="41"/>
      <c r="G452" s="41"/>
      <c r="H452" s="41"/>
      <c r="I452" s="41"/>
      <c r="J452" s="41"/>
      <c r="K452" s="41"/>
      <c r="L452" s="41"/>
      <c r="M452" s="41"/>
      <c r="N452" s="24"/>
      <c r="O452" s="24"/>
      <c r="P452" s="41"/>
      <c r="Q452" s="41"/>
      <c r="R452" s="41"/>
      <c r="S452" s="41"/>
      <c r="T452" s="41"/>
      <c r="U452" s="41"/>
      <c r="V452" s="41"/>
      <c r="W452" s="41"/>
      <c r="X452" s="41"/>
      <c r="Y452" s="41"/>
      <c r="Z452" s="41"/>
      <c r="AA452" s="41"/>
      <c r="AB452" s="41"/>
    </row>
    <row r="453" spans="1:28" ht="14.25" customHeight="1">
      <c r="A453" s="41"/>
      <c r="B453" s="41"/>
      <c r="C453" s="41"/>
      <c r="D453" s="41"/>
      <c r="E453" s="41"/>
      <c r="F453" s="41"/>
      <c r="G453" s="41"/>
      <c r="H453" s="41"/>
      <c r="I453" s="41"/>
      <c r="J453" s="41"/>
      <c r="K453" s="41"/>
      <c r="L453" s="41"/>
      <c r="M453" s="41"/>
      <c r="N453" s="24"/>
      <c r="O453" s="24"/>
      <c r="P453" s="41"/>
      <c r="Q453" s="41"/>
      <c r="R453" s="41"/>
      <c r="S453" s="41"/>
      <c r="T453" s="41"/>
      <c r="U453" s="41"/>
      <c r="V453" s="41"/>
      <c r="W453" s="41"/>
      <c r="X453" s="41"/>
      <c r="Y453" s="41"/>
      <c r="Z453" s="41"/>
      <c r="AA453" s="41"/>
      <c r="AB453" s="41"/>
    </row>
    <row r="454" spans="1:28" ht="14.25" customHeight="1">
      <c r="A454" s="41"/>
      <c r="B454" s="41"/>
      <c r="C454" s="41"/>
      <c r="D454" s="41"/>
      <c r="E454" s="41"/>
      <c r="F454" s="41"/>
      <c r="G454" s="41"/>
      <c r="H454" s="41"/>
      <c r="I454" s="41"/>
      <c r="J454" s="41"/>
      <c r="K454" s="41"/>
      <c r="L454" s="41"/>
      <c r="M454" s="41"/>
      <c r="N454" s="24"/>
      <c r="O454" s="24"/>
      <c r="P454" s="41"/>
      <c r="Q454" s="41"/>
      <c r="R454" s="41"/>
      <c r="S454" s="41"/>
      <c r="T454" s="41"/>
      <c r="U454" s="41"/>
      <c r="V454" s="41"/>
      <c r="W454" s="41"/>
      <c r="X454" s="41"/>
      <c r="Y454" s="41"/>
      <c r="Z454" s="41"/>
      <c r="AA454" s="41"/>
      <c r="AB454" s="41"/>
    </row>
    <row r="455" spans="1:28" ht="14.25" customHeight="1">
      <c r="A455" s="41"/>
      <c r="B455" s="41"/>
      <c r="C455" s="41"/>
      <c r="D455" s="41"/>
      <c r="E455" s="41"/>
      <c r="F455" s="41"/>
      <c r="G455" s="41"/>
      <c r="H455" s="41"/>
      <c r="I455" s="41"/>
      <c r="J455" s="41"/>
      <c r="K455" s="41"/>
      <c r="L455" s="41"/>
      <c r="M455" s="41"/>
      <c r="N455" s="24"/>
      <c r="O455" s="24"/>
      <c r="P455" s="41"/>
      <c r="Q455" s="41"/>
      <c r="R455" s="41"/>
      <c r="S455" s="41"/>
      <c r="T455" s="41"/>
      <c r="U455" s="41"/>
      <c r="V455" s="41"/>
      <c r="W455" s="41"/>
      <c r="X455" s="41"/>
      <c r="Y455" s="41"/>
      <c r="Z455" s="41"/>
      <c r="AA455" s="41"/>
      <c r="AB455" s="41"/>
    </row>
    <row r="456" spans="1:28" ht="14.25" customHeight="1">
      <c r="A456" s="41"/>
      <c r="B456" s="41"/>
      <c r="C456" s="41"/>
      <c r="D456" s="41"/>
      <c r="E456" s="41"/>
      <c r="F456" s="41"/>
      <c r="G456" s="41"/>
      <c r="H456" s="41"/>
      <c r="I456" s="41"/>
      <c r="J456" s="41"/>
      <c r="K456" s="41"/>
      <c r="L456" s="41"/>
      <c r="M456" s="41"/>
      <c r="N456" s="24"/>
      <c r="O456" s="24"/>
      <c r="P456" s="41"/>
      <c r="Q456" s="41"/>
      <c r="R456" s="41"/>
      <c r="S456" s="41"/>
      <c r="T456" s="41"/>
      <c r="U456" s="41"/>
      <c r="V456" s="41"/>
      <c r="W456" s="41"/>
      <c r="X456" s="41"/>
      <c r="Y456" s="41"/>
      <c r="Z456" s="41"/>
      <c r="AA456" s="41"/>
      <c r="AB456" s="41"/>
    </row>
    <row r="457" spans="1:28" ht="14.25" customHeight="1">
      <c r="A457" s="41"/>
      <c r="B457" s="41"/>
      <c r="C457" s="41"/>
      <c r="D457" s="41"/>
      <c r="E457" s="41"/>
      <c r="F457" s="41"/>
      <c r="G457" s="41"/>
      <c r="H457" s="41"/>
      <c r="I457" s="41"/>
      <c r="J457" s="41"/>
      <c r="K457" s="41"/>
      <c r="L457" s="41"/>
      <c r="M457" s="41"/>
      <c r="N457" s="24"/>
      <c r="O457" s="24"/>
      <c r="P457" s="41"/>
      <c r="Q457" s="41"/>
      <c r="R457" s="41"/>
      <c r="S457" s="41"/>
      <c r="T457" s="41"/>
      <c r="U457" s="41"/>
      <c r="V457" s="41"/>
      <c r="W457" s="41"/>
      <c r="X457" s="41"/>
      <c r="Y457" s="41"/>
      <c r="Z457" s="41"/>
      <c r="AA457" s="41"/>
      <c r="AB457" s="41"/>
    </row>
    <row r="458" spans="1:28" ht="14.25" customHeight="1">
      <c r="A458" s="41"/>
      <c r="B458" s="41"/>
      <c r="C458" s="41"/>
      <c r="D458" s="41"/>
      <c r="E458" s="41"/>
      <c r="F458" s="41"/>
      <c r="G458" s="41"/>
      <c r="H458" s="41"/>
      <c r="I458" s="41"/>
      <c r="J458" s="41"/>
      <c r="K458" s="41"/>
      <c r="L458" s="41"/>
      <c r="M458" s="41"/>
      <c r="N458" s="24"/>
      <c r="O458" s="24"/>
      <c r="P458" s="41"/>
      <c r="Q458" s="41"/>
      <c r="R458" s="41"/>
      <c r="S458" s="41"/>
      <c r="T458" s="41"/>
      <c r="U458" s="41"/>
      <c r="V458" s="41"/>
      <c r="W458" s="41"/>
      <c r="X458" s="41"/>
      <c r="Y458" s="41"/>
      <c r="Z458" s="41"/>
      <c r="AA458" s="41"/>
      <c r="AB458" s="41"/>
    </row>
    <row r="459" spans="1:28" ht="14.25" customHeight="1">
      <c r="A459" s="41"/>
      <c r="B459" s="41"/>
      <c r="C459" s="41"/>
      <c r="D459" s="41"/>
      <c r="E459" s="41"/>
      <c r="F459" s="41"/>
      <c r="G459" s="41"/>
      <c r="H459" s="41"/>
      <c r="I459" s="41"/>
      <c r="J459" s="41"/>
      <c r="K459" s="41"/>
      <c r="L459" s="41"/>
      <c r="M459" s="41"/>
      <c r="N459" s="24"/>
      <c r="O459" s="24"/>
      <c r="P459" s="41"/>
      <c r="Q459" s="41"/>
      <c r="R459" s="41"/>
      <c r="S459" s="41"/>
      <c r="T459" s="41"/>
      <c r="U459" s="41"/>
      <c r="V459" s="41"/>
      <c r="W459" s="41"/>
      <c r="X459" s="41"/>
      <c r="Y459" s="41"/>
      <c r="Z459" s="41"/>
      <c r="AA459" s="41"/>
      <c r="AB459" s="41"/>
    </row>
    <row r="460" spans="1:28" ht="14.25" customHeight="1">
      <c r="A460" s="41"/>
      <c r="B460" s="41"/>
      <c r="C460" s="41"/>
      <c r="D460" s="41"/>
      <c r="E460" s="41"/>
      <c r="F460" s="41"/>
      <c r="G460" s="41"/>
      <c r="H460" s="41"/>
      <c r="I460" s="41"/>
      <c r="J460" s="41"/>
      <c r="K460" s="41"/>
      <c r="L460" s="41"/>
      <c r="M460" s="41"/>
      <c r="N460" s="24"/>
      <c r="O460" s="24"/>
      <c r="P460" s="41"/>
      <c r="Q460" s="41"/>
      <c r="R460" s="41"/>
      <c r="S460" s="41"/>
      <c r="T460" s="41"/>
      <c r="U460" s="41"/>
      <c r="V460" s="41"/>
      <c r="W460" s="41"/>
      <c r="X460" s="41"/>
      <c r="Y460" s="41"/>
      <c r="Z460" s="41"/>
      <c r="AA460" s="41"/>
      <c r="AB460" s="41"/>
    </row>
    <row r="461" spans="1:28" ht="14.25" customHeight="1">
      <c r="A461" s="41"/>
      <c r="B461" s="41"/>
      <c r="C461" s="41"/>
      <c r="D461" s="41"/>
      <c r="E461" s="41"/>
      <c r="F461" s="41"/>
      <c r="G461" s="41"/>
      <c r="H461" s="41"/>
      <c r="I461" s="41"/>
      <c r="J461" s="41"/>
      <c r="K461" s="41"/>
      <c r="L461" s="41"/>
      <c r="M461" s="41"/>
      <c r="N461" s="24"/>
      <c r="O461" s="24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  <c r="AA461" s="41"/>
      <c r="AB461" s="41"/>
    </row>
    <row r="462" spans="1:28" ht="14.25" customHeight="1">
      <c r="A462" s="41"/>
      <c r="B462" s="41"/>
      <c r="C462" s="41"/>
      <c r="D462" s="41"/>
      <c r="E462" s="41"/>
      <c r="F462" s="41"/>
      <c r="G462" s="41"/>
      <c r="H462" s="41"/>
      <c r="I462" s="41"/>
      <c r="J462" s="41"/>
      <c r="K462" s="41"/>
      <c r="L462" s="41"/>
      <c r="M462" s="41"/>
      <c r="N462" s="24"/>
      <c r="O462" s="24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1"/>
      <c r="AB462" s="41"/>
    </row>
    <row r="463" spans="1:28" ht="14.25" customHeight="1">
      <c r="A463" s="41"/>
      <c r="B463" s="41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24"/>
      <c r="O463" s="24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  <c r="AB463" s="41"/>
    </row>
    <row r="464" spans="1:28" ht="14.25" customHeight="1">
      <c r="A464" s="41"/>
      <c r="B464" s="41"/>
      <c r="C464" s="41"/>
      <c r="D464" s="41"/>
      <c r="E464" s="41"/>
      <c r="F464" s="41"/>
      <c r="G464" s="41"/>
      <c r="H464" s="41"/>
      <c r="I464" s="41"/>
      <c r="J464" s="41"/>
      <c r="K464" s="41"/>
      <c r="L464" s="41"/>
      <c r="M464" s="41"/>
      <c r="N464" s="24"/>
      <c r="O464" s="24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1"/>
      <c r="AB464" s="41"/>
    </row>
    <row r="465" spans="1:28" ht="14.25" customHeight="1">
      <c r="A465" s="41"/>
      <c r="B465" s="41"/>
      <c r="C465" s="41"/>
      <c r="D465" s="41"/>
      <c r="E465" s="41"/>
      <c r="F465" s="41"/>
      <c r="G465" s="41"/>
      <c r="H465" s="41"/>
      <c r="I465" s="41"/>
      <c r="J465" s="41"/>
      <c r="K465" s="41"/>
      <c r="L465" s="41"/>
      <c r="M465" s="41"/>
      <c r="N465" s="24"/>
      <c r="O465" s="24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  <c r="AA465" s="41"/>
      <c r="AB465" s="41"/>
    </row>
    <row r="466" spans="1:28" ht="14.25" customHeight="1">
      <c r="A466" s="41"/>
      <c r="B466" s="41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24"/>
      <c r="O466" s="24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  <c r="AB466" s="41"/>
    </row>
    <row r="467" spans="1:28" ht="14.25" customHeight="1">
      <c r="A467" s="41"/>
      <c r="B467" s="41"/>
      <c r="C467" s="41"/>
      <c r="D467" s="41"/>
      <c r="E467" s="41"/>
      <c r="F467" s="41"/>
      <c r="G467" s="41"/>
      <c r="H467" s="41"/>
      <c r="I467" s="41"/>
      <c r="J467" s="41"/>
      <c r="K467" s="41"/>
      <c r="L467" s="41"/>
      <c r="M467" s="41"/>
      <c r="N467" s="24"/>
      <c r="O467" s="24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  <c r="AB467" s="41"/>
    </row>
    <row r="468" spans="1:28" ht="14.25" customHeight="1">
      <c r="A468" s="41"/>
      <c r="B468" s="41"/>
      <c r="C468" s="41"/>
      <c r="D468" s="41"/>
      <c r="E468" s="41"/>
      <c r="F468" s="41"/>
      <c r="G468" s="41"/>
      <c r="H468" s="41"/>
      <c r="I468" s="41"/>
      <c r="J468" s="41"/>
      <c r="K468" s="41"/>
      <c r="L468" s="41"/>
      <c r="M468" s="41"/>
      <c r="N468" s="24"/>
      <c r="O468" s="24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  <c r="AB468" s="41"/>
    </row>
    <row r="469" spans="1:28" ht="14.25" customHeight="1">
      <c r="A469" s="41"/>
      <c r="B469" s="41"/>
      <c r="C469" s="41"/>
      <c r="D469" s="41"/>
      <c r="E469" s="41"/>
      <c r="F469" s="41"/>
      <c r="G469" s="41"/>
      <c r="H469" s="41"/>
      <c r="I469" s="41"/>
      <c r="J469" s="41"/>
      <c r="K469" s="41"/>
      <c r="L469" s="41"/>
      <c r="M469" s="41"/>
      <c r="N469" s="24"/>
      <c r="O469" s="24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  <c r="AA469" s="41"/>
      <c r="AB469" s="41"/>
    </row>
    <row r="470" spans="1:28" ht="14.25" customHeight="1">
      <c r="A470" s="41"/>
      <c r="B470" s="41"/>
      <c r="C470" s="41"/>
      <c r="D470" s="41"/>
      <c r="E470" s="41"/>
      <c r="F470" s="41"/>
      <c r="G470" s="41"/>
      <c r="H470" s="41"/>
      <c r="I470" s="41"/>
      <c r="J470" s="41"/>
      <c r="K470" s="41"/>
      <c r="L470" s="41"/>
      <c r="M470" s="41"/>
      <c r="N470" s="24"/>
      <c r="O470" s="24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  <c r="AA470" s="41"/>
      <c r="AB470" s="41"/>
    </row>
    <row r="471" spans="1:28" ht="14.25" customHeight="1">
      <c r="A471" s="41"/>
      <c r="B471" s="41"/>
      <c r="C471" s="41"/>
      <c r="D471" s="41"/>
      <c r="E471" s="41"/>
      <c r="F471" s="41"/>
      <c r="G471" s="41"/>
      <c r="H471" s="41"/>
      <c r="I471" s="41"/>
      <c r="J471" s="41"/>
      <c r="K471" s="41"/>
      <c r="L471" s="41"/>
      <c r="M471" s="41"/>
      <c r="N471" s="24"/>
      <c r="O471" s="24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  <c r="AA471" s="41"/>
      <c r="AB471" s="41"/>
    </row>
    <row r="472" spans="1:28" ht="14.25" customHeight="1">
      <c r="A472" s="41"/>
      <c r="B472" s="41"/>
      <c r="C472" s="41"/>
      <c r="D472" s="41"/>
      <c r="E472" s="41"/>
      <c r="F472" s="41"/>
      <c r="G472" s="41"/>
      <c r="H472" s="41"/>
      <c r="I472" s="41"/>
      <c r="J472" s="41"/>
      <c r="K472" s="41"/>
      <c r="L472" s="41"/>
      <c r="M472" s="41"/>
      <c r="N472" s="24"/>
      <c r="O472" s="24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  <c r="AB472" s="41"/>
    </row>
    <row r="473" spans="1:28" ht="14.25" customHeight="1">
      <c r="A473" s="41"/>
      <c r="B473" s="41"/>
      <c r="C473" s="41"/>
      <c r="D473" s="41"/>
      <c r="E473" s="41"/>
      <c r="F473" s="41"/>
      <c r="G473" s="41"/>
      <c r="H473" s="41"/>
      <c r="I473" s="41"/>
      <c r="J473" s="41"/>
      <c r="K473" s="41"/>
      <c r="L473" s="41"/>
      <c r="M473" s="41"/>
      <c r="N473" s="24"/>
      <c r="O473" s="24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  <c r="AA473" s="41"/>
      <c r="AB473" s="41"/>
    </row>
    <row r="474" spans="1:28" ht="14.25" customHeight="1">
      <c r="A474" s="41"/>
      <c r="B474" s="41"/>
      <c r="C474" s="41"/>
      <c r="D474" s="41"/>
      <c r="E474" s="41"/>
      <c r="F474" s="41"/>
      <c r="G474" s="41"/>
      <c r="H474" s="41"/>
      <c r="I474" s="41"/>
      <c r="J474" s="41"/>
      <c r="K474" s="41"/>
      <c r="L474" s="41"/>
      <c r="M474" s="41"/>
      <c r="N474" s="24"/>
      <c r="O474" s="24"/>
      <c r="P474" s="41"/>
      <c r="Q474" s="41"/>
      <c r="R474" s="41"/>
      <c r="S474" s="41"/>
      <c r="T474" s="41"/>
      <c r="U474" s="41"/>
      <c r="V474" s="41"/>
      <c r="W474" s="41"/>
      <c r="X474" s="41"/>
      <c r="Y474" s="41"/>
      <c r="Z474" s="41"/>
      <c r="AA474" s="41"/>
      <c r="AB474" s="41"/>
    </row>
    <row r="475" spans="1:28" ht="14.25" customHeight="1">
      <c r="A475" s="41"/>
      <c r="B475" s="41"/>
      <c r="C475" s="41"/>
      <c r="D475" s="41"/>
      <c r="E475" s="41"/>
      <c r="F475" s="41"/>
      <c r="G475" s="41"/>
      <c r="H475" s="41"/>
      <c r="I475" s="41"/>
      <c r="J475" s="41"/>
      <c r="K475" s="41"/>
      <c r="L475" s="41"/>
      <c r="M475" s="41"/>
      <c r="N475" s="24"/>
      <c r="O475" s="24"/>
      <c r="P475" s="41"/>
      <c r="Q475" s="41"/>
      <c r="R475" s="41"/>
      <c r="S475" s="41"/>
      <c r="T475" s="41"/>
      <c r="U475" s="41"/>
      <c r="V475" s="41"/>
      <c r="W475" s="41"/>
      <c r="X475" s="41"/>
      <c r="Y475" s="41"/>
      <c r="Z475" s="41"/>
      <c r="AA475" s="41"/>
      <c r="AB475" s="41"/>
    </row>
    <row r="476" spans="1:28" ht="14.25" customHeight="1">
      <c r="A476" s="41"/>
      <c r="B476" s="41"/>
      <c r="C476" s="41"/>
      <c r="D476" s="41"/>
      <c r="E476" s="41"/>
      <c r="F476" s="41"/>
      <c r="G476" s="41"/>
      <c r="H476" s="41"/>
      <c r="I476" s="41"/>
      <c r="J476" s="41"/>
      <c r="K476" s="41"/>
      <c r="L476" s="41"/>
      <c r="M476" s="41"/>
      <c r="N476" s="24"/>
      <c r="O476" s="24"/>
      <c r="P476" s="41"/>
      <c r="Q476" s="41"/>
      <c r="R476" s="41"/>
      <c r="S476" s="41"/>
      <c r="T476" s="41"/>
      <c r="U476" s="41"/>
      <c r="V476" s="41"/>
      <c r="W476" s="41"/>
      <c r="X476" s="41"/>
      <c r="Y476" s="41"/>
      <c r="Z476" s="41"/>
      <c r="AA476" s="41"/>
      <c r="AB476" s="41"/>
    </row>
    <row r="477" spans="1:28" ht="14.25" customHeight="1">
      <c r="A477" s="41"/>
      <c r="B477" s="41"/>
      <c r="C477" s="41"/>
      <c r="D477" s="41"/>
      <c r="E477" s="41"/>
      <c r="F477" s="41"/>
      <c r="G477" s="41"/>
      <c r="H477" s="41"/>
      <c r="I477" s="41"/>
      <c r="J477" s="41"/>
      <c r="K477" s="41"/>
      <c r="L477" s="41"/>
      <c r="M477" s="41"/>
      <c r="N477" s="24"/>
      <c r="O477" s="24"/>
      <c r="P477" s="41"/>
      <c r="Q477" s="41"/>
      <c r="R477" s="41"/>
      <c r="S477" s="41"/>
      <c r="T477" s="41"/>
      <c r="U477" s="41"/>
      <c r="V477" s="41"/>
      <c r="W477" s="41"/>
      <c r="X477" s="41"/>
      <c r="Y477" s="41"/>
      <c r="Z477" s="41"/>
      <c r="AA477" s="41"/>
      <c r="AB477" s="41"/>
    </row>
    <row r="478" spans="1:28" ht="14.25" customHeight="1">
      <c r="A478" s="41"/>
      <c r="B478" s="41"/>
      <c r="C478" s="41"/>
      <c r="D478" s="41"/>
      <c r="E478" s="41"/>
      <c r="F478" s="41"/>
      <c r="G478" s="41"/>
      <c r="H478" s="41"/>
      <c r="I478" s="41"/>
      <c r="J478" s="41"/>
      <c r="K478" s="41"/>
      <c r="L478" s="41"/>
      <c r="M478" s="41"/>
      <c r="N478" s="24"/>
      <c r="O478" s="24"/>
      <c r="P478" s="41"/>
      <c r="Q478" s="41"/>
      <c r="R478" s="41"/>
      <c r="S478" s="41"/>
      <c r="T478" s="41"/>
      <c r="U478" s="41"/>
      <c r="V478" s="41"/>
      <c r="W478" s="41"/>
      <c r="X478" s="41"/>
      <c r="Y478" s="41"/>
      <c r="Z478" s="41"/>
      <c r="AA478" s="41"/>
      <c r="AB478" s="41"/>
    </row>
    <row r="479" spans="1:28" ht="14.25" customHeight="1">
      <c r="A479" s="41"/>
      <c r="B479" s="41"/>
      <c r="C479" s="41"/>
      <c r="D479" s="41"/>
      <c r="E479" s="41"/>
      <c r="F479" s="41"/>
      <c r="G479" s="41"/>
      <c r="H479" s="41"/>
      <c r="I479" s="41"/>
      <c r="J479" s="41"/>
      <c r="K479" s="41"/>
      <c r="L479" s="41"/>
      <c r="M479" s="41"/>
      <c r="N479" s="24"/>
      <c r="O479" s="24"/>
      <c r="P479" s="41"/>
      <c r="Q479" s="41"/>
      <c r="R479" s="41"/>
      <c r="S479" s="41"/>
      <c r="T479" s="41"/>
      <c r="U479" s="41"/>
      <c r="V479" s="41"/>
      <c r="W479" s="41"/>
      <c r="X479" s="41"/>
      <c r="Y479" s="41"/>
      <c r="Z479" s="41"/>
      <c r="AA479" s="41"/>
      <c r="AB479" s="41"/>
    </row>
    <row r="480" spans="1:28" ht="14.25" customHeight="1">
      <c r="A480" s="41"/>
      <c r="B480" s="41"/>
      <c r="C480" s="41"/>
      <c r="D480" s="41"/>
      <c r="E480" s="41"/>
      <c r="F480" s="41"/>
      <c r="G480" s="41"/>
      <c r="H480" s="41"/>
      <c r="I480" s="41"/>
      <c r="J480" s="41"/>
      <c r="K480" s="41"/>
      <c r="L480" s="41"/>
      <c r="M480" s="41"/>
      <c r="N480" s="24"/>
      <c r="O480" s="24"/>
      <c r="P480" s="41"/>
      <c r="Q480" s="41"/>
      <c r="R480" s="41"/>
      <c r="S480" s="41"/>
      <c r="T480" s="41"/>
      <c r="U480" s="41"/>
      <c r="V480" s="41"/>
      <c r="W480" s="41"/>
      <c r="X480" s="41"/>
      <c r="Y480" s="41"/>
      <c r="Z480" s="41"/>
      <c r="AA480" s="41"/>
      <c r="AB480" s="41"/>
    </row>
    <row r="481" spans="1:28" ht="14.25" customHeight="1">
      <c r="A481" s="41"/>
      <c r="B481" s="41"/>
      <c r="C481" s="41"/>
      <c r="D481" s="41"/>
      <c r="E481" s="41"/>
      <c r="F481" s="41"/>
      <c r="G481" s="41"/>
      <c r="H481" s="41"/>
      <c r="I481" s="41"/>
      <c r="J481" s="41"/>
      <c r="K481" s="41"/>
      <c r="L481" s="41"/>
      <c r="M481" s="41"/>
      <c r="N481" s="24"/>
      <c r="O481" s="24"/>
      <c r="P481" s="41"/>
      <c r="Q481" s="41"/>
      <c r="R481" s="41"/>
      <c r="S481" s="41"/>
      <c r="T481" s="41"/>
      <c r="U481" s="41"/>
      <c r="V481" s="41"/>
      <c r="W481" s="41"/>
      <c r="X481" s="41"/>
      <c r="Y481" s="41"/>
      <c r="Z481" s="41"/>
      <c r="AA481" s="41"/>
      <c r="AB481" s="41"/>
    </row>
    <row r="482" spans="1:28" ht="14.25" customHeight="1">
      <c r="A482" s="41"/>
      <c r="B482" s="41"/>
      <c r="C482" s="41"/>
      <c r="D482" s="41"/>
      <c r="E482" s="41"/>
      <c r="F482" s="41"/>
      <c r="G482" s="41"/>
      <c r="H482" s="41"/>
      <c r="I482" s="41"/>
      <c r="J482" s="41"/>
      <c r="K482" s="41"/>
      <c r="L482" s="41"/>
      <c r="M482" s="41"/>
      <c r="N482" s="24"/>
      <c r="O482" s="24"/>
      <c r="P482" s="41"/>
      <c r="Q482" s="41"/>
      <c r="R482" s="41"/>
      <c r="S482" s="41"/>
      <c r="T482" s="41"/>
      <c r="U482" s="41"/>
      <c r="V482" s="41"/>
      <c r="W482" s="41"/>
      <c r="X482" s="41"/>
      <c r="Y482" s="41"/>
      <c r="Z482" s="41"/>
      <c r="AA482" s="41"/>
      <c r="AB482" s="41"/>
    </row>
    <row r="483" spans="1:28" ht="14.25" customHeight="1">
      <c r="A483" s="41"/>
      <c r="B483" s="41"/>
      <c r="C483" s="41"/>
      <c r="D483" s="41"/>
      <c r="E483" s="41"/>
      <c r="F483" s="41"/>
      <c r="G483" s="41"/>
      <c r="H483" s="41"/>
      <c r="I483" s="41"/>
      <c r="J483" s="41"/>
      <c r="K483" s="41"/>
      <c r="L483" s="41"/>
      <c r="M483" s="41"/>
      <c r="N483" s="24"/>
      <c r="O483" s="24"/>
      <c r="P483" s="41"/>
      <c r="Q483" s="41"/>
      <c r="R483" s="41"/>
      <c r="S483" s="41"/>
      <c r="T483" s="41"/>
      <c r="U483" s="41"/>
      <c r="V483" s="41"/>
      <c r="W483" s="41"/>
      <c r="X483" s="41"/>
      <c r="Y483" s="41"/>
      <c r="Z483" s="41"/>
      <c r="AA483" s="41"/>
      <c r="AB483" s="41"/>
    </row>
    <row r="484" spans="1:28" ht="14.25" customHeight="1">
      <c r="A484" s="41"/>
      <c r="B484" s="41"/>
      <c r="C484" s="41"/>
      <c r="D484" s="41"/>
      <c r="E484" s="41"/>
      <c r="F484" s="41"/>
      <c r="G484" s="41"/>
      <c r="H484" s="41"/>
      <c r="I484" s="41"/>
      <c r="J484" s="41"/>
      <c r="K484" s="41"/>
      <c r="L484" s="41"/>
      <c r="M484" s="41"/>
      <c r="N484" s="24"/>
      <c r="O484" s="24"/>
      <c r="P484" s="41"/>
      <c r="Q484" s="41"/>
      <c r="R484" s="41"/>
      <c r="S484" s="41"/>
      <c r="T484" s="41"/>
      <c r="U484" s="41"/>
      <c r="V484" s="41"/>
      <c r="W484" s="41"/>
      <c r="X484" s="41"/>
      <c r="Y484" s="41"/>
      <c r="Z484" s="41"/>
      <c r="AA484" s="41"/>
      <c r="AB484" s="41"/>
    </row>
    <row r="485" spans="1:28" ht="14.25" customHeight="1">
      <c r="A485" s="41"/>
      <c r="B485" s="41"/>
      <c r="C485" s="41"/>
      <c r="D485" s="41"/>
      <c r="E485" s="41"/>
      <c r="F485" s="41"/>
      <c r="G485" s="41"/>
      <c r="H485" s="41"/>
      <c r="I485" s="41"/>
      <c r="J485" s="41"/>
      <c r="K485" s="41"/>
      <c r="L485" s="41"/>
      <c r="M485" s="41"/>
      <c r="N485" s="24"/>
      <c r="O485" s="24"/>
      <c r="P485" s="41"/>
      <c r="Q485" s="41"/>
      <c r="R485" s="41"/>
      <c r="S485" s="41"/>
      <c r="T485" s="41"/>
      <c r="U485" s="41"/>
      <c r="V485" s="41"/>
      <c r="W485" s="41"/>
      <c r="X485" s="41"/>
      <c r="Y485" s="41"/>
      <c r="Z485" s="41"/>
      <c r="AA485" s="41"/>
      <c r="AB485" s="41"/>
    </row>
    <row r="486" spans="1:28" ht="14.25" customHeight="1">
      <c r="A486" s="41"/>
      <c r="B486" s="41"/>
      <c r="C486" s="41"/>
      <c r="D486" s="41"/>
      <c r="E486" s="41"/>
      <c r="F486" s="41"/>
      <c r="G486" s="41"/>
      <c r="H486" s="41"/>
      <c r="I486" s="41"/>
      <c r="J486" s="41"/>
      <c r="K486" s="41"/>
      <c r="L486" s="41"/>
      <c r="M486" s="41"/>
      <c r="N486" s="24"/>
      <c r="O486" s="24"/>
      <c r="P486" s="41"/>
      <c r="Q486" s="41"/>
      <c r="R486" s="41"/>
      <c r="S486" s="41"/>
      <c r="T486" s="41"/>
      <c r="U486" s="41"/>
      <c r="V486" s="41"/>
      <c r="W486" s="41"/>
      <c r="X486" s="41"/>
      <c r="Y486" s="41"/>
      <c r="Z486" s="41"/>
      <c r="AA486" s="41"/>
      <c r="AB486" s="41"/>
    </row>
    <row r="487" spans="1:28" ht="14.25" customHeight="1">
      <c r="A487" s="41"/>
      <c r="B487" s="41"/>
      <c r="C487" s="41"/>
      <c r="D487" s="41"/>
      <c r="E487" s="41"/>
      <c r="F487" s="41"/>
      <c r="G487" s="41"/>
      <c r="H487" s="41"/>
      <c r="I487" s="41"/>
      <c r="J487" s="41"/>
      <c r="K487" s="41"/>
      <c r="L487" s="41"/>
      <c r="M487" s="41"/>
      <c r="N487" s="24"/>
      <c r="O487" s="24"/>
      <c r="P487" s="41"/>
      <c r="Q487" s="41"/>
      <c r="R487" s="41"/>
      <c r="S487" s="41"/>
      <c r="T487" s="41"/>
      <c r="U487" s="41"/>
      <c r="V487" s="41"/>
      <c r="W487" s="41"/>
      <c r="X487" s="41"/>
      <c r="Y487" s="41"/>
      <c r="Z487" s="41"/>
      <c r="AA487" s="41"/>
      <c r="AB487" s="41"/>
    </row>
    <row r="488" spans="1:28" ht="14.25" customHeight="1">
      <c r="A488" s="41"/>
      <c r="B488" s="41"/>
      <c r="C488" s="41"/>
      <c r="D488" s="41"/>
      <c r="E488" s="41"/>
      <c r="F488" s="41"/>
      <c r="G488" s="41"/>
      <c r="H488" s="41"/>
      <c r="I488" s="41"/>
      <c r="J488" s="41"/>
      <c r="K488" s="41"/>
      <c r="L488" s="41"/>
      <c r="M488" s="41"/>
      <c r="N488" s="24"/>
      <c r="O488" s="24"/>
      <c r="P488" s="41"/>
      <c r="Q488" s="41"/>
      <c r="R488" s="41"/>
      <c r="S488" s="41"/>
      <c r="T488" s="41"/>
      <c r="U488" s="41"/>
      <c r="V488" s="41"/>
      <c r="W488" s="41"/>
      <c r="X488" s="41"/>
      <c r="Y488" s="41"/>
      <c r="Z488" s="41"/>
      <c r="AA488" s="41"/>
      <c r="AB488" s="41"/>
    </row>
    <row r="489" spans="1:28" ht="14.25" customHeight="1">
      <c r="A489" s="41"/>
      <c r="B489" s="41"/>
      <c r="C489" s="41"/>
      <c r="D489" s="41"/>
      <c r="E489" s="41"/>
      <c r="F489" s="41"/>
      <c r="G489" s="41"/>
      <c r="H489" s="41"/>
      <c r="I489" s="41"/>
      <c r="J489" s="41"/>
      <c r="K489" s="41"/>
      <c r="L489" s="41"/>
      <c r="M489" s="41"/>
      <c r="N489" s="24"/>
      <c r="O489" s="24"/>
      <c r="P489" s="41"/>
      <c r="Q489" s="41"/>
      <c r="R489" s="41"/>
      <c r="S489" s="41"/>
      <c r="T489" s="41"/>
      <c r="U489" s="41"/>
      <c r="V489" s="41"/>
      <c r="W489" s="41"/>
      <c r="X489" s="41"/>
      <c r="Y489" s="41"/>
      <c r="Z489" s="41"/>
      <c r="AA489" s="41"/>
      <c r="AB489" s="41"/>
    </row>
    <row r="490" spans="1:28" ht="14.25" customHeight="1">
      <c r="A490" s="41"/>
      <c r="B490" s="41"/>
      <c r="C490" s="41"/>
      <c r="D490" s="41"/>
      <c r="E490" s="41"/>
      <c r="F490" s="41"/>
      <c r="G490" s="41"/>
      <c r="H490" s="41"/>
      <c r="I490" s="41"/>
      <c r="J490" s="41"/>
      <c r="K490" s="41"/>
      <c r="L490" s="41"/>
      <c r="M490" s="41"/>
      <c r="N490" s="24"/>
      <c r="O490" s="24"/>
      <c r="P490" s="41"/>
      <c r="Q490" s="41"/>
      <c r="R490" s="41"/>
      <c r="S490" s="41"/>
      <c r="T490" s="41"/>
      <c r="U490" s="41"/>
      <c r="V490" s="41"/>
      <c r="W490" s="41"/>
      <c r="X490" s="41"/>
      <c r="Y490" s="41"/>
      <c r="Z490" s="41"/>
      <c r="AA490" s="41"/>
      <c r="AB490" s="41"/>
    </row>
    <row r="491" spans="1:28" ht="14.25" customHeight="1">
      <c r="A491" s="41"/>
      <c r="B491" s="41"/>
      <c r="C491" s="41"/>
      <c r="D491" s="41"/>
      <c r="E491" s="41"/>
      <c r="F491" s="41"/>
      <c r="G491" s="41"/>
      <c r="H491" s="41"/>
      <c r="I491" s="41"/>
      <c r="J491" s="41"/>
      <c r="K491" s="41"/>
      <c r="L491" s="41"/>
      <c r="M491" s="41"/>
      <c r="N491" s="24"/>
      <c r="O491" s="24"/>
      <c r="P491" s="41"/>
      <c r="Q491" s="41"/>
      <c r="R491" s="41"/>
      <c r="S491" s="41"/>
      <c r="T491" s="41"/>
      <c r="U491" s="41"/>
      <c r="V491" s="41"/>
      <c r="W491" s="41"/>
      <c r="X491" s="41"/>
      <c r="Y491" s="41"/>
      <c r="Z491" s="41"/>
      <c r="AA491" s="41"/>
      <c r="AB491" s="41"/>
    </row>
    <row r="492" spans="1:28" ht="14.25" customHeight="1">
      <c r="A492" s="41"/>
      <c r="B492" s="41"/>
      <c r="C492" s="41"/>
      <c r="D492" s="41"/>
      <c r="E492" s="41"/>
      <c r="F492" s="41"/>
      <c r="G492" s="41"/>
      <c r="H492" s="41"/>
      <c r="I492" s="41"/>
      <c r="J492" s="41"/>
      <c r="K492" s="41"/>
      <c r="L492" s="41"/>
      <c r="M492" s="41"/>
      <c r="N492" s="24"/>
      <c r="O492" s="24"/>
      <c r="P492" s="41"/>
      <c r="Q492" s="41"/>
      <c r="R492" s="41"/>
      <c r="S492" s="41"/>
      <c r="T492" s="41"/>
      <c r="U492" s="41"/>
      <c r="V492" s="41"/>
      <c r="W492" s="41"/>
      <c r="X492" s="41"/>
      <c r="Y492" s="41"/>
      <c r="Z492" s="41"/>
      <c r="AA492" s="41"/>
      <c r="AB492" s="41"/>
    </row>
    <row r="493" spans="1:28" ht="14.25" customHeight="1">
      <c r="A493" s="41"/>
      <c r="B493" s="41"/>
      <c r="C493" s="41"/>
      <c r="D493" s="41"/>
      <c r="E493" s="41"/>
      <c r="F493" s="41"/>
      <c r="G493" s="41"/>
      <c r="H493" s="41"/>
      <c r="I493" s="41"/>
      <c r="J493" s="41"/>
      <c r="K493" s="41"/>
      <c r="L493" s="41"/>
      <c r="M493" s="41"/>
      <c r="N493" s="24"/>
      <c r="O493" s="24"/>
      <c r="P493" s="41"/>
      <c r="Q493" s="41"/>
      <c r="R493" s="41"/>
      <c r="S493" s="41"/>
      <c r="T493" s="41"/>
      <c r="U493" s="41"/>
      <c r="V493" s="41"/>
      <c r="W493" s="41"/>
      <c r="X493" s="41"/>
      <c r="Y493" s="41"/>
      <c r="Z493" s="41"/>
      <c r="AA493" s="41"/>
      <c r="AB493" s="41"/>
    </row>
    <row r="494" spans="1:28" ht="14.25" customHeight="1">
      <c r="A494" s="41"/>
      <c r="B494" s="41"/>
      <c r="C494" s="41"/>
      <c r="D494" s="41"/>
      <c r="E494" s="41"/>
      <c r="F494" s="41"/>
      <c r="G494" s="41"/>
      <c r="H494" s="41"/>
      <c r="I494" s="41"/>
      <c r="J494" s="41"/>
      <c r="K494" s="41"/>
      <c r="L494" s="41"/>
      <c r="M494" s="41"/>
      <c r="N494" s="24"/>
      <c r="O494" s="24"/>
      <c r="P494" s="41"/>
      <c r="Q494" s="41"/>
      <c r="R494" s="41"/>
      <c r="S494" s="41"/>
      <c r="T494" s="41"/>
      <c r="U494" s="41"/>
      <c r="V494" s="41"/>
      <c r="W494" s="41"/>
      <c r="X494" s="41"/>
      <c r="Y494" s="41"/>
      <c r="Z494" s="41"/>
      <c r="AA494" s="41"/>
      <c r="AB494" s="41"/>
    </row>
    <row r="495" spans="1:28" ht="14.25" customHeight="1">
      <c r="A495" s="41"/>
      <c r="B495" s="41"/>
      <c r="C495" s="41"/>
      <c r="D495" s="41"/>
      <c r="E495" s="41"/>
      <c r="F495" s="41"/>
      <c r="G495" s="41"/>
      <c r="H495" s="41"/>
      <c r="I495" s="41"/>
      <c r="J495" s="41"/>
      <c r="K495" s="41"/>
      <c r="L495" s="41"/>
      <c r="M495" s="41"/>
      <c r="N495" s="24"/>
      <c r="O495" s="24"/>
      <c r="P495" s="41"/>
      <c r="Q495" s="41"/>
      <c r="R495" s="41"/>
      <c r="S495" s="41"/>
      <c r="T495" s="41"/>
      <c r="U495" s="41"/>
      <c r="V495" s="41"/>
      <c r="W495" s="41"/>
      <c r="X495" s="41"/>
      <c r="Y495" s="41"/>
      <c r="Z495" s="41"/>
      <c r="AA495" s="41"/>
      <c r="AB495" s="41"/>
    </row>
    <row r="496" spans="1:28" ht="14.25" customHeight="1">
      <c r="A496" s="41"/>
      <c r="B496" s="41"/>
      <c r="C496" s="41"/>
      <c r="D496" s="41"/>
      <c r="E496" s="41"/>
      <c r="F496" s="41"/>
      <c r="G496" s="41"/>
      <c r="H496" s="41"/>
      <c r="I496" s="41"/>
      <c r="J496" s="41"/>
      <c r="K496" s="41"/>
      <c r="L496" s="41"/>
      <c r="M496" s="41"/>
      <c r="N496" s="24"/>
      <c r="O496" s="24"/>
      <c r="P496" s="41"/>
      <c r="Q496" s="41"/>
      <c r="R496" s="41"/>
      <c r="S496" s="41"/>
      <c r="T496" s="41"/>
      <c r="U496" s="41"/>
      <c r="V496" s="41"/>
      <c r="W496" s="41"/>
      <c r="X496" s="41"/>
      <c r="Y496" s="41"/>
      <c r="Z496" s="41"/>
      <c r="AA496" s="41"/>
      <c r="AB496" s="41"/>
    </row>
    <row r="497" spans="1:28" ht="14.25" customHeight="1">
      <c r="A497" s="41"/>
      <c r="B497" s="41"/>
      <c r="C497" s="41"/>
      <c r="D497" s="41"/>
      <c r="E497" s="41"/>
      <c r="F497" s="41"/>
      <c r="G497" s="41"/>
      <c r="H497" s="41"/>
      <c r="I497" s="41"/>
      <c r="J497" s="41"/>
      <c r="K497" s="41"/>
      <c r="L497" s="41"/>
      <c r="M497" s="41"/>
      <c r="N497" s="24"/>
      <c r="O497" s="24"/>
      <c r="P497" s="41"/>
      <c r="Q497" s="41"/>
      <c r="R497" s="41"/>
      <c r="S497" s="41"/>
      <c r="T497" s="41"/>
      <c r="U497" s="41"/>
      <c r="V497" s="41"/>
      <c r="W497" s="41"/>
      <c r="X497" s="41"/>
      <c r="Y497" s="41"/>
      <c r="Z497" s="41"/>
      <c r="AA497" s="41"/>
      <c r="AB497" s="41"/>
    </row>
    <row r="498" spans="1:28" ht="14.25" customHeight="1">
      <c r="A498" s="41"/>
      <c r="B498" s="41"/>
      <c r="C498" s="41"/>
      <c r="D498" s="41"/>
      <c r="E498" s="41"/>
      <c r="F498" s="41"/>
      <c r="G498" s="41"/>
      <c r="H498" s="41"/>
      <c r="I498" s="41"/>
      <c r="J498" s="41"/>
      <c r="K498" s="41"/>
      <c r="L498" s="41"/>
      <c r="M498" s="41"/>
      <c r="N498" s="24"/>
      <c r="O498" s="24"/>
      <c r="P498" s="41"/>
      <c r="Q498" s="41"/>
      <c r="R498" s="41"/>
      <c r="S498" s="41"/>
      <c r="T498" s="41"/>
      <c r="U498" s="41"/>
      <c r="V498" s="41"/>
      <c r="W498" s="41"/>
      <c r="X498" s="41"/>
      <c r="Y498" s="41"/>
      <c r="Z498" s="41"/>
      <c r="AA498" s="41"/>
      <c r="AB498" s="41"/>
    </row>
    <row r="499" spans="1:28" ht="14.25" customHeight="1">
      <c r="A499" s="41"/>
      <c r="B499" s="41"/>
      <c r="C499" s="41"/>
      <c r="D499" s="41"/>
      <c r="E499" s="41"/>
      <c r="F499" s="41"/>
      <c r="G499" s="41"/>
      <c r="H499" s="41"/>
      <c r="I499" s="41"/>
      <c r="J499" s="41"/>
      <c r="K499" s="41"/>
      <c r="L499" s="41"/>
      <c r="M499" s="41"/>
      <c r="N499" s="24"/>
      <c r="O499" s="24"/>
      <c r="P499" s="41"/>
      <c r="Q499" s="41"/>
      <c r="R499" s="41"/>
      <c r="S499" s="41"/>
      <c r="T499" s="41"/>
      <c r="U499" s="41"/>
      <c r="V499" s="41"/>
      <c r="W499" s="41"/>
      <c r="X499" s="41"/>
      <c r="Y499" s="41"/>
      <c r="Z499" s="41"/>
      <c r="AA499" s="41"/>
      <c r="AB499" s="41"/>
    </row>
    <row r="500" spans="1:28" ht="14.25" customHeight="1">
      <c r="A500" s="41"/>
      <c r="B500" s="41"/>
      <c r="C500" s="41"/>
      <c r="D500" s="41"/>
      <c r="E500" s="41"/>
      <c r="F500" s="41"/>
      <c r="G500" s="41"/>
      <c r="H500" s="41"/>
      <c r="I500" s="41"/>
      <c r="J500" s="41"/>
      <c r="K500" s="41"/>
      <c r="L500" s="41"/>
      <c r="M500" s="41"/>
      <c r="N500" s="24"/>
      <c r="O500" s="24"/>
      <c r="P500" s="41"/>
      <c r="Q500" s="41"/>
      <c r="R500" s="41"/>
      <c r="S500" s="41"/>
      <c r="T500" s="41"/>
      <c r="U500" s="41"/>
      <c r="V500" s="41"/>
      <c r="W500" s="41"/>
      <c r="X500" s="41"/>
      <c r="Y500" s="41"/>
      <c r="Z500" s="41"/>
      <c r="AA500" s="41"/>
      <c r="AB500" s="41"/>
    </row>
    <row r="501" spans="1:28" ht="14.25" customHeight="1">
      <c r="A501" s="41"/>
      <c r="B501" s="41"/>
      <c r="C501" s="41"/>
      <c r="D501" s="41"/>
      <c r="E501" s="41"/>
      <c r="F501" s="41"/>
      <c r="G501" s="41"/>
      <c r="H501" s="41"/>
      <c r="I501" s="41"/>
      <c r="J501" s="41"/>
      <c r="K501" s="41"/>
      <c r="L501" s="41"/>
      <c r="M501" s="41"/>
      <c r="N501" s="24"/>
      <c r="O501" s="24"/>
      <c r="P501" s="41"/>
      <c r="Q501" s="41"/>
      <c r="R501" s="41"/>
      <c r="S501" s="41"/>
      <c r="T501" s="41"/>
      <c r="U501" s="41"/>
      <c r="V501" s="41"/>
      <c r="W501" s="41"/>
      <c r="X501" s="41"/>
      <c r="Y501" s="41"/>
      <c r="Z501" s="41"/>
      <c r="AA501" s="41"/>
      <c r="AB501" s="41"/>
    </row>
    <row r="502" spans="1:28" ht="14.25" customHeight="1">
      <c r="A502" s="41"/>
      <c r="B502" s="41"/>
      <c r="C502" s="41"/>
      <c r="D502" s="41"/>
      <c r="E502" s="41"/>
      <c r="F502" s="41"/>
      <c r="G502" s="41"/>
      <c r="H502" s="41"/>
      <c r="I502" s="41"/>
      <c r="J502" s="41"/>
      <c r="K502" s="41"/>
      <c r="L502" s="41"/>
      <c r="M502" s="41"/>
      <c r="N502" s="24"/>
      <c r="O502" s="24"/>
      <c r="P502" s="41"/>
      <c r="Q502" s="41"/>
      <c r="R502" s="41"/>
      <c r="S502" s="41"/>
      <c r="T502" s="41"/>
      <c r="U502" s="41"/>
      <c r="V502" s="41"/>
      <c r="W502" s="41"/>
      <c r="X502" s="41"/>
      <c r="Y502" s="41"/>
      <c r="Z502" s="41"/>
      <c r="AA502" s="41"/>
      <c r="AB502" s="41"/>
    </row>
    <row r="503" spans="1:28" ht="14.25" customHeight="1">
      <c r="A503" s="41"/>
      <c r="B503" s="41"/>
      <c r="C503" s="41"/>
      <c r="D503" s="41"/>
      <c r="E503" s="41"/>
      <c r="F503" s="41"/>
      <c r="G503" s="41"/>
      <c r="H503" s="41"/>
      <c r="I503" s="41"/>
      <c r="J503" s="41"/>
      <c r="K503" s="41"/>
      <c r="L503" s="41"/>
      <c r="M503" s="41"/>
      <c r="N503" s="24"/>
      <c r="O503" s="24"/>
      <c r="P503" s="41"/>
      <c r="Q503" s="41"/>
      <c r="R503" s="41"/>
      <c r="S503" s="41"/>
      <c r="T503" s="41"/>
      <c r="U503" s="41"/>
      <c r="V503" s="41"/>
      <c r="W503" s="41"/>
      <c r="X503" s="41"/>
      <c r="Y503" s="41"/>
      <c r="Z503" s="41"/>
      <c r="AA503" s="41"/>
      <c r="AB503" s="41"/>
    </row>
    <row r="504" spans="1:28" ht="14.25" customHeight="1">
      <c r="A504" s="41"/>
      <c r="B504" s="41"/>
      <c r="C504" s="41"/>
      <c r="D504" s="41"/>
      <c r="E504" s="41"/>
      <c r="F504" s="41"/>
      <c r="G504" s="41"/>
      <c r="H504" s="41"/>
      <c r="I504" s="41"/>
      <c r="J504" s="41"/>
      <c r="K504" s="41"/>
      <c r="L504" s="41"/>
      <c r="M504" s="41"/>
      <c r="N504" s="24"/>
      <c r="O504" s="24"/>
      <c r="P504" s="41"/>
      <c r="Q504" s="41"/>
      <c r="R504" s="41"/>
      <c r="S504" s="41"/>
      <c r="T504" s="41"/>
      <c r="U504" s="41"/>
      <c r="V504" s="41"/>
      <c r="W504" s="41"/>
      <c r="X504" s="41"/>
      <c r="Y504" s="41"/>
      <c r="Z504" s="41"/>
      <c r="AA504" s="41"/>
      <c r="AB504" s="41"/>
    </row>
    <row r="505" spans="1:28" ht="14.25" customHeight="1">
      <c r="A505" s="41"/>
      <c r="B505" s="41"/>
      <c r="C505" s="41"/>
      <c r="D505" s="41"/>
      <c r="E505" s="41"/>
      <c r="F505" s="41"/>
      <c r="G505" s="41"/>
      <c r="H505" s="41"/>
      <c r="I505" s="41"/>
      <c r="J505" s="41"/>
      <c r="K505" s="41"/>
      <c r="L505" s="41"/>
      <c r="M505" s="41"/>
      <c r="N505" s="24"/>
      <c r="O505" s="24"/>
      <c r="P505" s="41"/>
      <c r="Q505" s="41"/>
      <c r="R505" s="41"/>
      <c r="S505" s="41"/>
      <c r="T505" s="41"/>
      <c r="U505" s="41"/>
      <c r="V505" s="41"/>
      <c r="W505" s="41"/>
      <c r="X505" s="41"/>
      <c r="Y505" s="41"/>
      <c r="Z505" s="41"/>
      <c r="AA505" s="41"/>
      <c r="AB505" s="41"/>
    </row>
    <row r="506" spans="1:28" ht="14.25" customHeight="1">
      <c r="A506" s="41"/>
      <c r="B506" s="41"/>
      <c r="C506" s="41"/>
      <c r="D506" s="41"/>
      <c r="E506" s="41"/>
      <c r="F506" s="41"/>
      <c r="G506" s="41"/>
      <c r="H506" s="41"/>
      <c r="I506" s="41"/>
      <c r="J506" s="41"/>
      <c r="K506" s="41"/>
      <c r="L506" s="41"/>
      <c r="M506" s="41"/>
      <c r="N506" s="24"/>
      <c r="O506" s="24"/>
      <c r="P506" s="41"/>
      <c r="Q506" s="41"/>
      <c r="R506" s="41"/>
      <c r="S506" s="41"/>
      <c r="T506" s="41"/>
      <c r="U506" s="41"/>
      <c r="V506" s="41"/>
      <c r="W506" s="41"/>
      <c r="X506" s="41"/>
      <c r="Y506" s="41"/>
      <c r="Z506" s="41"/>
      <c r="AA506" s="41"/>
      <c r="AB506" s="41"/>
    </row>
    <row r="507" spans="1:28" ht="14.25" customHeight="1">
      <c r="A507" s="41"/>
      <c r="B507" s="41"/>
      <c r="C507" s="41"/>
      <c r="D507" s="41"/>
      <c r="E507" s="41"/>
      <c r="F507" s="41"/>
      <c r="G507" s="41"/>
      <c r="H507" s="41"/>
      <c r="I507" s="41"/>
      <c r="J507" s="41"/>
      <c r="K507" s="41"/>
      <c r="L507" s="41"/>
      <c r="M507" s="41"/>
      <c r="N507" s="24"/>
      <c r="O507" s="24"/>
      <c r="P507" s="41"/>
      <c r="Q507" s="41"/>
      <c r="R507" s="41"/>
      <c r="S507" s="41"/>
      <c r="T507" s="41"/>
      <c r="U507" s="41"/>
      <c r="V507" s="41"/>
      <c r="W507" s="41"/>
      <c r="X507" s="41"/>
      <c r="Y507" s="41"/>
      <c r="Z507" s="41"/>
      <c r="AA507" s="41"/>
      <c r="AB507" s="41"/>
    </row>
    <row r="508" spans="1:28" ht="14.25" customHeight="1">
      <c r="A508" s="41"/>
      <c r="B508" s="41"/>
      <c r="C508" s="41"/>
      <c r="D508" s="41"/>
      <c r="E508" s="41"/>
      <c r="F508" s="41"/>
      <c r="G508" s="41"/>
      <c r="H508" s="41"/>
      <c r="I508" s="41"/>
      <c r="J508" s="41"/>
      <c r="K508" s="41"/>
      <c r="L508" s="41"/>
      <c r="M508" s="41"/>
      <c r="N508" s="24"/>
      <c r="O508" s="24"/>
      <c r="P508" s="41"/>
      <c r="Q508" s="41"/>
      <c r="R508" s="41"/>
      <c r="S508" s="41"/>
      <c r="T508" s="41"/>
      <c r="U508" s="41"/>
      <c r="V508" s="41"/>
      <c r="W508" s="41"/>
      <c r="X508" s="41"/>
      <c r="Y508" s="41"/>
      <c r="Z508" s="41"/>
      <c r="AA508" s="41"/>
      <c r="AB508" s="41"/>
    </row>
    <row r="509" spans="1:28" ht="14.25" customHeight="1">
      <c r="A509" s="41"/>
      <c r="B509" s="41"/>
      <c r="C509" s="41"/>
      <c r="D509" s="41"/>
      <c r="E509" s="41"/>
      <c r="F509" s="41"/>
      <c r="G509" s="41"/>
      <c r="H509" s="41"/>
      <c r="I509" s="41"/>
      <c r="J509" s="41"/>
      <c r="K509" s="41"/>
      <c r="L509" s="41"/>
      <c r="M509" s="41"/>
      <c r="N509" s="24"/>
      <c r="O509" s="24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</row>
    <row r="510" spans="1:28" ht="14.25" customHeight="1">
      <c r="A510" s="41"/>
      <c r="B510" s="41"/>
      <c r="C510" s="41"/>
      <c r="D510" s="41"/>
      <c r="E510" s="41"/>
      <c r="F510" s="41"/>
      <c r="G510" s="41"/>
      <c r="H510" s="41"/>
      <c r="I510" s="41"/>
      <c r="J510" s="41"/>
      <c r="K510" s="41"/>
      <c r="L510" s="41"/>
      <c r="M510" s="41"/>
      <c r="N510" s="24"/>
      <c r="O510" s="24"/>
      <c r="P510" s="41"/>
      <c r="Q510" s="41"/>
      <c r="R510" s="41"/>
      <c r="S510" s="41"/>
      <c r="T510" s="41"/>
      <c r="U510" s="41"/>
      <c r="V510" s="41"/>
      <c r="W510" s="41"/>
      <c r="X510" s="41"/>
      <c r="Y510" s="41"/>
      <c r="Z510" s="41"/>
      <c r="AA510" s="41"/>
      <c r="AB510" s="41"/>
    </row>
    <row r="511" spans="1:28" ht="14.25" customHeight="1">
      <c r="A511" s="41"/>
      <c r="B511" s="41"/>
      <c r="C511" s="41"/>
      <c r="D511" s="41"/>
      <c r="E511" s="41"/>
      <c r="F511" s="41"/>
      <c r="G511" s="41"/>
      <c r="H511" s="41"/>
      <c r="I511" s="41"/>
      <c r="J511" s="41"/>
      <c r="K511" s="41"/>
      <c r="L511" s="41"/>
      <c r="M511" s="41"/>
      <c r="N511" s="24"/>
      <c r="O511" s="24"/>
      <c r="P511" s="41"/>
      <c r="Q511" s="41"/>
      <c r="R511" s="41"/>
      <c r="S511" s="41"/>
      <c r="T511" s="41"/>
      <c r="U511" s="41"/>
      <c r="V511" s="41"/>
      <c r="W511" s="41"/>
      <c r="X511" s="41"/>
      <c r="Y511" s="41"/>
      <c r="Z511" s="41"/>
      <c r="AA511" s="41"/>
      <c r="AB511" s="41"/>
    </row>
    <row r="512" spans="1:28" ht="14.25" customHeight="1">
      <c r="A512" s="41"/>
      <c r="B512" s="41"/>
      <c r="C512" s="41"/>
      <c r="D512" s="41"/>
      <c r="E512" s="41"/>
      <c r="F512" s="41"/>
      <c r="G512" s="41"/>
      <c r="H512" s="41"/>
      <c r="I512" s="41"/>
      <c r="J512" s="41"/>
      <c r="K512" s="41"/>
      <c r="L512" s="41"/>
      <c r="M512" s="41"/>
      <c r="N512" s="24"/>
      <c r="O512" s="24"/>
      <c r="P512" s="41"/>
      <c r="Q512" s="41"/>
      <c r="R512" s="41"/>
      <c r="S512" s="41"/>
      <c r="T512" s="41"/>
      <c r="U512" s="41"/>
      <c r="V512" s="41"/>
      <c r="W512" s="41"/>
      <c r="X512" s="41"/>
      <c r="Y512" s="41"/>
      <c r="Z512" s="41"/>
      <c r="AA512" s="41"/>
      <c r="AB512" s="41"/>
    </row>
    <row r="513" spans="1:28" ht="14.25" customHeight="1">
      <c r="A513" s="41"/>
      <c r="B513" s="41"/>
      <c r="C513" s="41"/>
      <c r="D513" s="41"/>
      <c r="E513" s="41"/>
      <c r="F513" s="41"/>
      <c r="G513" s="41"/>
      <c r="H513" s="41"/>
      <c r="I513" s="41"/>
      <c r="J513" s="41"/>
      <c r="K513" s="41"/>
      <c r="L513" s="41"/>
      <c r="M513" s="41"/>
      <c r="N513" s="24"/>
      <c r="O513" s="24"/>
      <c r="P513" s="41"/>
      <c r="Q513" s="41"/>
      <c r="R513" s="41"/>
      <c r="S513" s="41"/>
      <c r="T513" s="41"/>
      <c r="U513" s="41"/>
      <c r="V513" s="41"/>
      <c r="W513" s="41"/>
      <c r="X513" s="41"/>
      <c r="Y513" s="41"/>
      <c r="Z513" s="41"/>
      <c r="AA513" s="41"/>
      <c r="AB513" s="41"/>
    </row>
    <row r="514" spans="1:28" ht="14.25" customHeight="1">
      <c r="A514" s="41"/>
      <c r="B514" s="41"/>
      <c r="C514" s="41"/>
      <c r="D514" s="41"/>
      <c r="E514" s="41"/>
      <c r="F514" s="41"/>
      <c r="G514" s="41"/>
      <c r="H514" s="41"/>
      <c r="I514" s="41"/>
      <c r="J514" s="41"/>
      <c r="K514" s="41"/>
      <c r="L514" s="41"/>
      <c r="M514" s="41"/>
      <c r="N514" s="24"/>
      <c r="O514" s="24"/>
      <c r="P514" s="41"/>
      <c r="Q514" s="41"/>
      <c r="R514" s="41"/>
      <c r="S514" s="41"/>
      <c r="T514" s="41"/>
      <c r="U514" s="41"/>
      <c r="V514" s="41"/>
      <c r="W514" s="41"/>
      <c r="X514" s="41"/>
      <c r="Y514" s="41"/>
      <c r="Z514" s="41"/>
      <c r="AA514" s="41"/>
      <c r="AB514" s="41"/>
    </row>
    <row r="515" spans="1:28" ht="14.25" customHeight="1">
      <c r="A515" s="41"/>
      <c r="B515" s="41"/>
      <c r="C515" s="41"/>
      <c r="D515" s="41"/>
      <c r="E515" s="41"/>
      <c r="F515" s="41"/>
      <c r="G515" s="41"/>
      <c r="H515" s="41"/>
      <c r="I515" s="41"/>
      <c r="J515" s="41"/>
      <c r="K515" s="41"/>
      <c r="L515" s="41"/>
      <c r="M515" s="41"/>
      <c r="N515" s="24"/>
      <c r="O515" s="24"/>
      <c r="P515" s="41"/>
      <c r="Q515" s="41"/>
      <c r="R515" s="41"/>
      <c r="S515" s="41"/>
      <c r="T515" s="41"/>
      <c r="U515" s="41"/>
      <c r="V515" s="41"/>
      <c r="W515" s="41"/>
      <c r="X515" s="41"/>
      <c r="Y515" s="41"/>
      <c r="Z515" s="41"/>
      <c r="AA515" s="41"/>
      <c r="AB515" s="41"/>
    </row>
    <row r="516" spans="1:28" ht="14.25" customHeight="1">
      <c r="A516" s="41"/>
      <c r="B516" s="41"/>
      <c r="C516" s="41"/>
      <c r="D516" s="41"/>
      <c r="E516" s="41"/>
      <c r="F516" s="41"/>
      <c r="G516" s="41"/>
      <c r="H516" s="41"/>
      <c r="I516" s="41"/>
      <c r="J516" s="41"/>
      <c r="K516" s="41"/>
      <c r="L516" s="41"/>
      <c r="M516" s="41"/>
      <c r="N516" s="24"/>
      <c r="O516" s="24"/>
      <c r="P516" s="41"/>
      <c r="Q516" s="41"/>
      <c r="R516" s="41"/>
      <c r="S516" s="41"/>
      <c r="T516" s="41"/>
      <c r="U516" s="41"/>
      <c r="V516" s="41"/>
      <c r="W516" s="41"/>
      <c r="X516" s="41"/>
      <c r="Y516" s="41"/>
      <c r="Z516" s="41"/>
      <c r="AA516" s="41"/>
      <c r="AB516" s="41"/>
    </row>
    <row r="517" spans="1:28" ht="14.25" customHeight="1">
      <c r="A517" s="41"/>
      <c r="B517" s="41"/>
      <c r="C517" s="41"/>
      <c r="D517" s="41"/>
      <c r="E517" s="41"/>
      <c r="F517" s="41"/>
      <c r="G517" s="41"/>
      <c r="H517" s="41"/>
      <c r="I517" s="41"/>
      <c r="J517" s="41"/>
      <c r="K517" s="41"/>
      <c r="L517" s="41"/>
      <c r="M517" s="41"/>
      <c r="N517" s="24"/>
      <c r="O517" s="24"/>
      <c r="P517" s="41"/>
      <c r="Q517" s="41"/>
      <c r="R517" s="41"/>
      <c r="S517" s="41"/>
      <c r="T517" s="41"/>
      <c r="U517" s="41"/>
      <c r="V517" s="41"/>
      <c r="W517" s="41"/>
      <c r="X517" s="41"/>
      <c r="Y517" s="41"/>
      <c r="Z517" s="41"/>
      <c r="AA517" s="41"/>
      <c r="AB517" s="41"/>
    </row>
    <row r="518" spans="1:28" ht="14.25" customHeight="1">
      <c r="A518" s="41"/>
      <c r="B518" s="41"/>
      <c r="C518" s="41"/>
      <c r="D518" s="41"/>
      <c r="E518" s="41"/>
      <c r="F518" s="41"/>
      <c r="G518" s="41"/>
      <c r="H518" s="41"/>
      <c r="I518" s="41"/>
      <c r="J518" s="41"/>
      <c r="K518" s="41"/>
      <c r="L518" s="41"/>
      <c r="M518" s="41"/>
      <c r="N518" s="24"/>
      <c r="O518" s="24"/>
      <c r="P518" s="41"/>
      <c r="Q518" s="41"/>
      <c r="R518" s="41"/>
      <c r="S518" s="41"/>
      <c r="T518" s="41"/>
      <c r="U518" s="41"/>
      <c r="V518" s="41"/>
      <c r="W518" s="41"/>
      <c r="X518" s="41"/>
      <c r="Y518" s="41"/>
      <c r="Z518" s="41"/>
      <c r="AA518" s="41"/>
      <c r="AB518" s="41"/>
    </row>
    <row r="519" spans="1:28" ht="14.25" customHeight="1">
      <c r="A519" s="41"/>
      <c r="B519" s="41"/>
      <c r="C519" s="41"/>
      <c r="D519" s="41"/>
      <c r="E519" s="41"/>
      <c r="F519" s="41"/>
      <c r="G519" s="41"/>
      <c r="H519" s="41"/>
      <c r="I519" s="41"/>
      <c r="J519" s="41"/>
      <c r="K519" s="41"/>
      <c r="L519" s="41"/>
      <c r="M519" s="41"/>
      <c r="N519" s="24"/>
      <c r="O519" s="24"/>
      <c r="P519" s="41"/>
      <c r="Q519" s="41"/>
      <c r="R519" s="41"/>
      <c r="S519" s="41"/>
      <c r="T519" s="41"/>
      <c r="U519" s="41"/>
      <c r="V519" s="41"/>
      <c r="W519" s="41"/>
      <c r="X519" s="41"/>
      <c r="Y519" s="41"/>
      <c r="Z519" s="41"/>
      <c r="AA519" s="41"/>
      <c r="AB519" s="41"/>
    </row>
    <row r="520" spans="1:28" ht="14.25" customHeight="1">
      <c r="A520" s="41"/>
      <c r="B520" s="41"/>
      <c r="C520" s="41"/>
      <c r="D520" s="41"/>
      <c r="E520" s="41"/>
      <c r="F520" s="41"/>
      <c r="G520" s="41"/>
      <c r="H520" s="41"/>
      <c r="I520" s="41"/>
      <c r="J520" s="41"/>
      <c r="K520" s="41"/>
      <c r="L520" s="41"/>
      <c r="M520" s="41"/>
      <c r="N520" s="24"/>
      <c r="O520" s="24"/>
      <c r="P520" s="41"/>
      <c r="Q520" s="41"/>
      <c r="R520" s="41"/>
      <c r="S520" s="41"/>
      <c r="T520" s="41"/>
      <c r="U520" s="41"/>
      <c r="V520" s="41"/>
      <c r="W520" s="41"/>
      <c r="X520" s="41"/>
      <c r="Y520" s="41"/>
      <c r="Z520" s="41"/>
      <c r="AA520" s="41"/>
      <c r="AB520" s="41"/>
    </row>
    <row r="521" spans="1:28" ht="14.25" customHeight="1">
      <c r="A521" s="41"/>
      <c r="B521" s="41"/>
      <c r="C521" s="41"/>
      <c r="D521" s="41"/>
      <c r="E521" s="41"/>
      <c r="F521" s="41"/>
      <c r="G521" s="41"/>
      <c r="H521" s="41"/>
      <c r="I521" s="41"/>
      <c r="J521" s="41"/>
      <c r="K521" s="41"/>
      <c r="L521" s="41"/>
      <c r="M521" s="41"/>
      <c r="N521" s="24"/>
      <c r="O521" s="24"/>
      <c r="P521" s="41"/>
      <c r="Q521" s="41"/>
      <c r="R521" s="41"/>
      <c r="S521" s="41"/>
      <c r="T521" s="41"/>
      <c r="U521" s="41"/>
      <c r="V521" s="41"/>
      <c r="W521" s="41"/>
      <c r="X521" s="41"/>
      <c r="Y521" s="41"/>
      <c r="Z521" s="41"/>
      <c r="AA521" s="41"/>
      <c r="AB521" s="41"/>
    </row>
    <row r="522" spans="1:28" ht="14.25" customHeight="1">
      <c r="A522" s="41"/>
      <c r="B522" s="41"/>
      <c r="C522" s="41"/>
      <c r="D522" s="41"/>
      <c r="E522" s="41"/>
      <c r="F522" s="41"/>
      <c r="G522" s="41"/>
      <c r="H522" s="41"/>
      <c r="I522" s="41"/>
      <c r="J522" s="41"/>
      <c r="K522" s="41"/>
      <c r="L522" s="41"/>
      <c r="M522" s="41"/>
      <c r="N522" s="24"/>
      <c r="O522" s="24"/>
      <c r="P522" s="41"/>
      <c r="Q522" s="41"/>
      <c r="R522" s="41"/>
      <c r="S522" s="41"/>
      <c r="T522" s="41"/>
      <c r="U522" s="41"/>
      <c r="V522" s="41"/>
      <c r="W522" s="41"/>
      <c r="X522" s="41"/>
      <c r="Y522" s="41"/>
      <c r="Z522" s="41"/>
      <c r="AA522" s="41"/>
      <c r="AB522" s="41"/>
    </row>
    <row r="523" spans="1:28" ht="14.25" customHeight="1">
      <c r="A523" s="41"/>
      <c r="B523" s="41"/>
      <c r="C523" s="41"/>
      <c r="D523" s="41"/>
      <c r="E523" s="41"/>
      <c r="F523" s="41"/>
      <c r="G523" s="41"/>
      <c r="H523" s="41"/>
      <c r="I523" s="41"/>
      <c r="J523" s="41"/>
      <c r="K523" s="41"/>
      <c r="L523" s="41"/>
      <c r="M523" s="41"/>
      <c r="N523" s="24"/>
      <c r="O523" s="24"/>
      <c r="P523" s="41"/>
      <c r="Q523" s="41"/>
      <c r="R523" s="41"/>
      <c r="S523" s="41"/>
      <c r="T523" s="41"/>
      <c r="U523" s="41"/>
      <c r="V523" s="41"/>
      <c r="W523" s="41"/>
      <c r="X523" s="41"/>
      <c r="Y523" s="41"/>
      <c r="Z523" s="41"/>
      <c r="AA523" s="41"/>
      <c r="AB523" s="41"/>
    </row>
    <row r="524" spans="1:28" ht="14.25" customHeight="1">
      <c r="A524" s="41"/>
      <c r="B524" s="41"/>
      <c r="C524" s="41"/>
      <c r="D524" s="41"/>
      <c r="E524" s="41"/>
      <c r="F524" s="41"/>
      <c r="G524" s="41"/>
      <c r="H524" s="41"/>
      <c r="I524" s="41"/>
      <c r="J524" s="41"/>
      <c r="K524" s="41"/>
      <c r="L524" s="41"/>
      <c r="M524" s="41"/>
      <c r="N524" s="24"/>
      <c r="O524" s="24"/>
      <c r="P524" s="41"/>
      <c r="Q524" s="41"/>
      <c r="R524" s="41"/>
      <c r="S524" s="41"/>
      <c r="T524" s="41"/>
      <c r="U524" s="41"/>
      <c r="V524" s="41"/>
      <c r="W524" s="41"/>
      <c r="X524" s="41"/>
      <c r="Y524" s="41"/>
      <c r="Z524" s="41"/>
      <c r="AA524" s="41"/>
      <c r="AB524" s="41"/>
    </row>
    <row r="525" spans="1:28" ht="14.25" customHeight="1">
      <c r="A525" s="41"/>
      <c r="B525" s="41"/>
      <c r="C525" s="41"/>
      <c r="D525" s="41"/>
      <c r="E525" s="41"/>
      <c r="F525" s="41"/>
      <c r="G525" s="41"/>
      <c r="H525" s="41"/>
      <c r="I525" s="41"/>
      <c r="J525" s="41"/>
      <c r="K525" s="41"/>
      <c r="L525" s="41"/>
      <c r="M525" s="41"/>
      <c r="N525" s="24"/>
      <c r="O525" s="24"/>
      <c r="P525" s="41"/>
      <c r="Q525" s="41"/>
      <c r="R525" s="41"/>
      <c r="S525" s="41"/>
      <c r="T525" s="41"/>
      <c r="U525" s="41"/>
      <c r="V525" s="41"/>
      <c r="W525" s="41"/>
      <c r="X525" s="41"/>
      <c r="Y525" s="41"/>
      <c r="Z525" s="41"/>
      <c r="AA525" s="41"/>
      <c r="AB525" s="41"/>
    </row>
    <row r="526" spans="1:28" ht="14.25" customHeight="1">
      <c r="A526" s="41"/>
      <c r="B526" s="41"/>
      <c r="C526" s="41"/>
      <c r="D526" s="41"/>
      <c r="E526" s="41"/>
      <c r="F526" s="41"/>
      <c r="G526" s="41"/>
      <c r="H526" s="41"/>
      <c r="I526" s="41"/>
      <c r="J526" s="41"/>
      <c r="K526" s="41"/>
      <c r="L526" s="41"/>
      <c r="M526" s="41"/>
      <c r="N526" s="24"/>
      <c r="O526" s="24"/>
      <c r="P526" s="41"/>
      <c r="Q526" s="41"/>
      <c r="R526" s="41"/>
      <c r="S526" s="41"/>
      <c r="T526" s="41"/>
      <c r="U526" s="41"/>
      <c r="V526" s="41"/>
      <c r="W526" s="41"/>
      <c r="X526" s="41"/>
      <c r="Y526" s="41"/>
      <c r="Z526" s="41"/>
      <c r="AA526" s="41"/>
      <c r="AB526" s="41"/>
    </row>
    <row r="527" spans="1:28" ht="14.25" customHeight="1">
      <c r="A527" s="41"/>
      <c r="B527" s="41"/>
      <c r="C527" s="41"/>
      <c r="D527" s="41"/>
      <c r="E527" s="41"/>
      <c r="F527" s="41"/>
      <c r="G527" s="41"/>
      <c r="H527" s="41"/>
      <c r="I527" s="41"/>
      <c r="J527" s="41"/>
      <c r="K527" s="41"/>
      <c r="L527" s="41"/>
      <c r="M527" s="41"/>
      <c r="N527" s="24"/>
      <c r="O527" s="24"/>
      <c r="P527" s="41"/>
      <c r="Q527" s="41"/>
      <c r="R527" s="41"/>
      <c r="S527" s="41"/>
      <c r="T527" s="41"/>
      <c r="U527" s="41"/>
      <c r="V527" s="41"/>
      <c r="W527" s="41"/>
      <c r="X527" s="41"/>
      <c r="Y527" s="41"/>
      <c r="Z527" s="41"/>
      <c r="AA527" s="41"/>
      <c r="AB527" s="41"/>
    </row>
    <row r="528" spans="1:28" ht="14.25" customHeight="1">
      <c r="A528" s="41"/>
      <c r="B528" s="41"/>
      <c r="C528" s="41"/>
      <c r="D528" s="41"/>
      <c r="E528" s="41"/>
      <c r="F528" s="41"/>
      <c r="G528" s="41"/>
      <c r="H528" s="41"/>
      <c r="I528" s="41"/>
      <c r="J528" s="41"/>
      <c r="K528" s="41"/>
      <c r="L528" s="41"/>
      <c r="M528" s="41"/>
      <c r="N528" s="24"/>
      <c r="O528" s="24"/>
      <c r="P528" s="41"/>
      <c r="Q528" s="41"/>
      <c r="R528" s="41"/>
      <c r="S528" s="41"/>
      <c r="T528" s="41"/>
      <c r="U528" s="41"/>
      <c r="V528" s="41"/>
      <c r="W528" s="41"/>
      <c r="X528" s="41"/>
      <c r="Y528" s="41"/>
      <c r="Z528" s="41"/>
      <c r="AA528" s="41"/>
      <c r="AB528" s="41"/>
    </row>
    <row r="529" spans="1:28" ht="14.25" customHeight="1">
      <c r="A529" s="41"/>
      <c r="B529" s="41"/>
      <c r="C529" s="41"/>
      <c r="D529" s="41"/>
      <c r="E529" s="41"/>
      <c r="F529" s="41"/>
      <c r="G529" s="41"/>
      <c r="H529" s="41"/>
      <c r="I529" s="41"/>
      <c r="J529" s="41"/>
      <c r="K529" s="41"/>
      <c r="L529" s="41"/>
      <c r="M529" s="41"/>
      <c r="N529" s="24"/>
      <c r="O529" s="24"/>
      <c r="P529" s="41"/>
      <c r="Q529" s="41"/>
      <c r="R529" s="41"/>
      <c r="S529" s="41"/>
      <c r="T529" s="41"/>
      <c r="U529" s="41"/>
      <c r="V529" s="41"/>
      <c r="W529" s="41"/>
      <c r="X529" s="41"/>
      <c r="Y529" s="41"/>
      <c r="Z529" s="41"/>
      <c r="AA529" s="41"/>
      <c r="AB529" s="41"/>
    </row>
    <row r="530" spans="1:28" ht="14.25" customHeight="1">
      <c r="A530" s="41"/>
      <c r="B530" s="41"/>
      <c r="C530" s="41"/>
      <c r="D530" s="41"/>
      <c r="E530" s="41"/>
      <c r="F530" s="41"/>
      <c r="G530" s="41"/>
      <c r="H530" s="41"/>
      <c r="I530" s="41"/>
      <c r="J530" s="41"/>
      <c r="K530" s="41"/>
      <c r="L530" s="41"/>
      <c r="M530" s="41"/>
      <c r="N530" s="24"/>
      <c r="O530" s="24"/>
      <c r="P530" s="41"/>
      <c r="Q530" s="41"/>
      <c r="R530" s="41"/>
      <c r="S530" s="41"/>
      <c r="T530" s="41"/>
      <c r="U530" s="41"/>
      <c r="V530" s="41"/>
      <c r="W530" s="41"/>
      <c r="X530" s="41"/>
      <c r="Y530" s="41"/>
      <c r="Z530" s="41"/>
      <c r="AA530" s="41"/>
      <c r="AB530" s="41"/>
    </row>
    <row r="531" spans="1:28" ht="14.25" customHeight="1">
      <c r="A531" s="41"/>
      <c r="B531" s="41"/>
      <c r="C531" s="41"/>
      <c r="D531" s="41"/>
      <c r="E531" s="41"/>
      <c r="F531" s="41"/>
      <c r="G531" s="41"/>
      <c r="H531" s="41"/>
      <c r="I531" s="41"/>
      <c r="J531" s="41"/>
      <c r="K531" s="41"/>
      <c r="L531" s="41"/>
      <c r="M531" s="41"/>
      <c r="N531" s="24"/>
      <c r="O531" s="24"/>
      <c r="P531" s="41"/>
      <c r="Q531" s="41"/>
      <c r="R531" s="41"/>
      <c r="S531" s="41"/>
      <c r="T531" s="41"/>
      <c r="U531" s="41"/>
      <c r="V531" s="41"/>
      <c r="W531" s="41"/>
      <c r="X531" s="41"/>
      <c r="Y531" s="41"/>
      <c r="Z531" s="41"/>
      <c r="AA531" s="41"/>
      <c r="AB531" s="41"/>
    </row>
    <row r="532" spans="1:28" ht="14.25" customHeight="1">
      <c r="A532" s="41"/>
      <c r="B532" s="41"/>
      <c r="C532" s="41"/>
      <c r="D532" s="41"/>
      <c r="E532" s="41"/>
      <c r="F532" s="41"/>
      <c r="G532" s="41"/>
      <c r="H532" s="41"/>
      <c r="I532" s="41"/>
      <c r="J532" s="41"/>
      <c r="K532" s="41"/>
      <c r="L532" s="41"/>
      <c r="M532" s="41"/>
      <c r="N532" s="24"/>
      <c r="O532" s="24"/>
      <c r="P532" s="41"/>
      <c r="Q532" s="41"/>
      <c r="R532" s="41"/>
      <c r="S532" s="41"/>
      <c r="T532" s="41"/>
      <c r="U532" s="41"/>
      <c r="V532" s="41"/>
      <c r="W532" s="41"/>
      <c r="X532" s="41"/>
      <c r="Y532" s="41"/>
      <c r="Z532" s="41"/>
      <c r="AA532" s="41"/>
      <c r="AB532" s="41"/>
    </row>
    <row r="533" spans="1:28" ht="14.25" customHeight="1">
      <c r="A533" s="41"/>
      <c r="B533" s="41"/>
      <c r="C533" s="41"/>
      <c r="D533" s="41"/>
      <c r="E533" s="41"/>
      <c r="F533" s="41"/>
      <c r="G533" s="41"/>
      <c r="H533" s="41"/>
      <c r="I533" s="41"/>
      <c r="J533" s="41"/>
      <c r="K533" s="41"/>
      <c r="L533" s="41"/>
      <c r="M533" s="41"/>
      <c r="N533" s="24"/>
      <c r="O533" s="24"/>
      <c r="P533" s="41"/>
      <c r="Q533" s="41"/>
      <c r="R533" s="41"/>
      <c r="S533" s="41"/>
      <c r="T533" s="41"/>
      <c r="U533" s="41"/>
      <c r="V533" s="41"/>
      <c r="W533" s="41"/>
      <c r="X533" s="41"/>
      <c r="Y533" s="41"/>
      <c r="Z533" s="41"/>
      <c r="AA533" s="41"/>
      <c r="AB533" s="41"/>
    </row>
    <row r="534" spans="1:28" ht="14.25" customHeight="1">
      <c r="A534" s="41"/>
      <c r="B534" s="41"/>
      <c r="C534" s="41"/>
      <c r="D534" s="41"/>
      <c r="E534" s="41"/>
      <c r="F534" s="41"/>
      <c r="G534" s="41"/>
      <c r="H534" s="41"/>
      <c r="I534" s="41"/>
      <c r="J534" s="41"/>
      <c r="K534" s="41"/>
      <c r="L534" s="41"/>
      <c r="M534" s="41"/>
      <c r="N534" s="24"/>
      <c r="O534" s="24"/>
      <c r="P534" s="41"/>
      <c r="Q534" s="41"/>
      <c r="R534" s="41"/>
      <c r="S534" s="41"/>
      <c r="T534" s="41"/>
      <c r="U534" s="41"/>
      <c r="V534" s="41"/>
      <c r="W534" s="41"/>
      <c r="X534" s="41"/>
      <c r="Y534" s="41"/>
      <c r="Z534" s="41"/>
      <c r="AA534" s="41"/>
      <c r="AB534" s="41"/>
    </row>
    <row r="535" spans="1:28" ht="14.25" customHeight="1">
      <c r="A535" s="41"/>
      <c r="B535" s="41"/>
      <c r="C535" s="41"/>
      <c r="D535" s="41"/>
      <c r="E535" s="41"/>
      <c r="F535" s="41"/>
      <c r="G535" s="41"/>
      <c r="H535" s="41"/>
      <c r="I535" s="41"/>
      <c r="J535" s="41"/>
      <c r="K535" s="41"/>
      <c r="L535" s="41"/>
      <c r="M535" s="41"/>
      <c r="N535" s="24"/>
      <c r="O535" s="24"/>
      <c r="P535" s="41"/>
      <c r="Q535" s="41"/>
      <c r="R535" s="41"/>
      <c r="S535" s="41"/>
      <c r="T535" s="41"/>
      <c r="U535" s="41"/>
      <c r="V535" s="41"/>
      <c r="W535" s="41"/>
      <c r="X535" s="41"/>
      <c r="Y535" s="41"/>
      <c r="Z535" s="41"/>
      <c r="AA535" s="41"/>
      <c r="AB535" s="41"/>
    </row>
    <row r="536" spans="1:28" ht="14.25" customHeight="1">
      <c r="A536" s="41"/>
      <c r="B536" s="41"/>
      <c r="C536" s="41"/>
      <c r="D536" s="41"/>
      <c r="E536" s="41"/>
      <c r="F536" s="41"/>
      <c r="G536" s="41"/>
      <c r="H536" s="41"/>
      <c r="I536" s="41"/>
      <c r="J536" s="41"/>
      <c r="K536" s="41"/>
      <c r="L536" s="41"/>
      <c r="M536" s="41"/>
      <c r="N536" s="24"/>
      <c r="O536" s="24"/>
      <c r="P536" s="41"/>
      <c r="Q536" s="41"/>
      <c r="R536" s="41"/>
      <c r="S536" s="41"/>
      <c r="T536" s="41"/>
      <c r="U536" s="41"/>
      <c r="V536" s="41"/>
      <c r="W536" s="41"/>
      <c r="X536" s="41"/>
      <c r="Y536" s="41"/>
      <c r="Z536" s="41"/>
      <c r="AA536" s="41"/>
      <c r="AB536" s="41"/>
    </row>
    <row r="537" spans="1:28" ht="14.25" customHeight="1">
      <c r="A537" s="41"/>
      <c r="B537" s="41"/>
      <c r="C537" s="41"/>
      <c r="D537" s="41"/>
      <c r="E537" s="41"/>
      <c r="F537" s="41"/>
      <c r="G537" s="41"/>
      <c r="H537" s="41"/>
      <c r="I537" s="41"/>
      <c r="J537" s="41"/>
      <c r="K537" s="41"/>
      <c r="L537" s="41"/>
      <c r="M537" s="41"/>
      <c r="N537" s="24"/>
      <c r="O537" s="24"/>
      <c r="P537" s="41"/>
      <c r="Q537" s="41"/>
      <c r="R537" s="41"/>
      <c r="S537" s="41"/>
      <c r="T537" s="41"/>
      <c r="U537" s="41"/>
      <c r="V537" s="41"/>
      <c r="W537" s="41"/>
      <c r="X537" s="41"/>
      <c r="Y537" s="41"/>
      <c r="Z537" s="41"/>
      <c r="AA537" s="41"/>
      <c r="AB537" s="41"/>
    </row>
    <row r="538" spans="1:28" ht="14.25" customHeight="1">
      <c r="A538" s="41"/>
      <c r="B538" s="41"/>
      <c r="C538" s="41"/>
      <c r="D538" s="41"/>
      <c r="E538" s="41"/>
      <c r="F538" s="41"/>
      <c r="G538" s="41"/>
      <c r="H538" s="41"/>
      <c r="I538" s="41"/>
      <c r="J538" s="41"/>
      <c r="K538" s="41"/>
      <c r="L538" s="41"/>
      <c r="M538" s="41"/>
      <c r="N538" s="24"/>
      <c r="O538" s="24"/>
      <c r="P538" s="41"/>
      <c r="Q538" s="41"/>
      <c r="R538" s="41"/>
      <c r="S538" s="41"/>
      <c r="T538" s="41"/>
      <c r="U538" s="41"/>
      <c r="V538" s="41"/>
      <c r="W538" s="41"/>
      <c r="X538" s="41"/>
      <c r="Y538" s="41"/>
      <c r="Z538" s="41"/>
      <c r="AA538" s="41"/>
      <c r="AB538" s="41"/>
    </row>
    <row r="539" spans="1:28" ht="14.25" customHeight="1">
      <c r="A539" s="41"/>
      <c r="B539" s="41"/>
      <c r="C539" s="41"/>
      <c r="D539" s="41"/>
      <c r="E539" s="41"/>
      <c r="F539" s="41"/>
      <c r="G539" s="41"/>
      <c r="H539" s="41"/>
      <c r="I539" s="41"/>
      <c r="J539" s="41"/>
      <c r="K539" s="41"/>
      <c r="L539" s="41"/>
      <c r="M539" s="41"/>
      <c r="N539" s="24"/>
      <c r="O539" s="24"/>
      <c r="P539" s="41"/>
      <c r="Q539" s="41"/>
      <c r="R539" s="41"/>
      <c r="S539" s="41"/>
      <c r="T539" s="41"/>
      <c r="U539" s="41"/>
      <c r="V539" s="41"/>
      <c r="W539" s="41"/>
      <c r="X539" s="41"/>
      <c r="Y539" s="41"/>
      <c r="Z539" s="41"/>
      <c r="AA539" s="41"/>
      <c r="AB539" s="41"/>
    </row>
    <row r="540" spans="1:28" ht="14.25" customHeight="1">
      <c r="A540" s="41"/>
      <c r="B540" s="41"/>
      <c r="C540" s="41"/>
      <c r="D540" s="41"/>
      <c r="E540" s="41"/>
      <c r="F540" s="41"/>
      <c r="G540" s="41"/>
      <c r="H540" s="41"/>
      <c r="I540" s="41"/>
      <c r="J540" s="41"/>
      <c r="K540" s="41"/>
      <c r="L540" s="41"/>
      <c r="M540" s="41"/>
      <c r="N540" s="24"/>
      <c r="O540" s="24"/>
      <c r="P540" s="41"/>
      <c r="Q540" s="41"/>
      <c r="R540" s="41"/>
      <c r="S540" s="41"/>
      <c r="T540" s="41"/>
      <c r="U540" s="41"/>
      <c r="V540" s="41"/>
      <c r="W540" s="41"/>
      <c r="X540" s="41"/>
      <c r="Y540" s="41"/>
      <c r="Z540" s="41"/>
      <c r="AA540" s="41"/>
      <c r="AB540" s="41"/>
    </row>
    <row r="541" spans="1:28" ht="14.25" customHeight="1">
      <c r="A541" s="41"/>
      <c r="B541" s="41"/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24"/>
      <c r="O541" s="24"/>
      <c r="P541" s="41"/>
      <c r="Q541" s="41"/>
      <c r="R541" s="41"/>
      <c r="S541" s="41"/>
      <c r="T541" s="41"/>
      <c r="U541" s="41"/>
      <c r="V541" s="41"/>
      <c r="W541" s="41"/>
      <c r="X541" s="41"/>
      <c r="Y541" s="41"/>
      <c r="Z541" s="41"/>
      <c r="AA541" s="41"/>
      <c r="AB541" s="41"/>
    </row>
    <row r="542" spans="1:28" ht="14.25" customHeight="1">
      <c r="A542" s="41"/>
      <c r="B542" s="41"/>
      <c r="C542" s="41"/>
      <c r="D542" s="41"/>
      <c r="E542" s="41"/>
      <c r="F542" s="41"/>
      <c r="G542" s="41"/>
      <c r="H542" s="41"/>
      <c r="I542" s="41"/>
      <c r="J542" s="41"/>
      <c r="K542" s="41"/>
      <c r="L542" s="41"/>
      <c r="M542" s="41"/>
      <c r="N542" s="24"/>
      <c r="O542" s="24"/>
      <c r="P542" s="41"/>
      <c r="Q542" s="41"/>
      <c r="R542" s="41"/>
      <c r="S542" s="41"/>
      <c r="T542" s="41"/>
      <c r="U542" s="41"/>
      <c r="V542" s="41"/>
      <c r="W542" s="41"/>
      <c r="X542" s="41"/>
      <c r="Y542" s="41"/>
      <c r="Z542" s="41"/>
      <c r="AA542" s="41"/>
      <c r="AB542" s="41"/>
    </row>
    <row r="543" spans="1:28" ht="14.25" customHeight="1">
      <c r="A543" s="41"/>
      <c r="B543" s="41"/>
      <c r="C543" s="41"/>
      <c r="D543" s="41"/>
      <c r="E543" s="41"/>
      <c r="F543" s="41"/>
      <c r="G543" s="41"/>
      <c r="H543" s="41"/>
      <c r="I543" s="41"/>
      <c r="J543" s="41"/>
      <c r="K543" s="41"/>
      <c r="L543" s="41"/>
      <c r="M543" s="41"/>
      <c r="N543" s="24"/>
      <c r="O543" s="24"/>
      <c r="P543" s="41"/>
      <c r="Q543" s="41"/>
      <c r="R543" s="41"/>
      <c r="S543" s="41"/>
      <c r="T543" s="41"/>
      <c r="U543" s="41"/>
      <c r="V543" s="41"/>
      <c r="W543" s="41"/>
      <c r="X543" s="41"/>
      <c r="Y543" s="41"/>
      <c r="Z543" s="41"/>
      <c r="AA543" s="41"/>
      <c r="AB543" s="41"/>
    </row>
    <row r="544" spans="1:28" ht="14.25" customHeight="1">
      <c r="A544" s="41"/>
      <c r="B544" s="41"/>
      <c r="C544" s="41"/>
      <c r="D544" s="41"/>
      <c r="E544" s="41"/>
      <c r="F544" s="41"/>
      <c r="G544" s="41"/>
      <c r="H544" s="41"/>
      <c r="I544" s="41"/>
      <c r="J544" s="41"/>
      <c r="K544" s="41"/>
      <c r="L544" s="41"/>
      <c r="M544" s="41"/>
      <c r="N544" s="24"/>
      <c r="O544" s="24"/>
      <c r="P544" s="41"/>
      <c r="Q544" s="41"/>
      <c r="R544" s="41"/>
      <c r="S544" s="41"/>
      <c r="T544" s="41"/>
      <c r="U544" s="41"/>
      <c r="V544" s="41"/>
      <c r="W544" s="41"/>
      <c r="X544" s="41"/>
      <c r="Y544" s="41"/>
      <c r="Z544" s="41"/>
      <c r="AA544" s="41"/>
      <c r="AB544" s="41"/>
    </row>
    <row r="545" spans="1:28" ht="14.25" customHeight="1">
      <c r="A545" s="41"/>
      <c r="B545" s="41"/>
      <c r="C545" s="41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24"/>
      <c r="O545" s="24"/>
      <c r="P545" s="41"/>
      <c r="Q545" s="41"/>
      <c r="R545" s="41"/>
      <c r="S545" s="41"/>
      <c r="T545" s="41"/>
      <c r="U545" s="41"/>
      <c r="V545" s="41"/>
      <c r="W545" s="41"/>
      <c r="X545" s="41"/>
      <c r="Y545" s="41"/>
      <c r="Z545" s="41"/>
      <c r="AA545" s="41"/>
      <c r="AB545" s="41"/>
    </row>
    <row r="546" spans="1:28" ht="14.25" customHeight="1">
      <c r="A546" s="41"/>
      <c r="B546" s="41"/>
      <c r="C546" s="41"/>
      <c r="D546" s="41"/>
      <c r="E546" s="41"/>
      <c r="F546" s="41"/>
      <c r="G546" s="41"/>
      <c r="H546" s="41"/>
      <c r="I546" s="41"/>
      <c r="J546" s="41"/>
      <c r="K546" s="41"/>
      <c r="L546" s="41"/>
      <c r="M546" s="41"/>
      <c r="N546" s="24"/>
      <c r="O546" s="24"/>
      <c r="P546" s="41"/>
      <c r="Q546" s="41"/>
      <c r="R546" s="41"/>
      <c r="S546" s="41"/>
      <c r="T546" s="41"/>
      <c r="U546" s="41"/>
      <c r="V546" s="41"/>
      <c r="W546" s="41"/>
      <c r="X546" s="41"/>
      <c r="Y546" s="41"/>
      <c r="Z546" s="41"/>
      <c r="AA546" s="41"/>
      <c r="AB546" s="41"/>
    </row>
    <row r="547" spans="1:28" ht="14.25" customHeight="1">
      <c r="A547" s="41"/>
      <c r="B547" s="41"/>
      <c r="C547" s="41"/>
      <c r="D547" s="41"/>
      <c r="E547" s="41"/>
      <c r="F547" s="41"/>
      <c r="G547" s="41"/>
      <c r="H547" s="41"/>
      <c r="I547" s="41"/>
      <c r="J547" s="41"/>
      <c r="K547" s="41"/>
      <c r="L547" s="41"/>
      <c r="M547" s="41"/>
      <c r="N547" s="24"/>
      <c r="O547" s="24"/>
      <c r="P547" s="41"/>
      <c r="Q547" s="41"/>
      <c r="R547" s="41"/>
      <c r="S547" s="41"/>
      <c r="T547" s="41"/>
      <c r="U547" s="41"/>
      <c r="V547" s="41"/>
      <c r="W547" s="41"/>
      <c r="X547" s="41"/>
      <c r="Y547" s="41"/>
      <c r="Z547" s="41"/>
      <c r="AA547" s="41"/>
      <c r="AB547" s="41"/>
    </row>
    <row r="548" spans="1:28" ht="14.25" customHeight="1">
      <c r="A548" s="41"/>
      <c r="B548" s="41"/>
      <c r="C548" s="41"/>
      <c r="D548" s="41"/>
      <c r="E548" s="41"/>
      <c r="F548" s="41"/>
      <c r="G548" s="41"/>
      <c r="H548" s="41"/>
      <c r="I548" s="41"/>
      <c r="J548" s="41"/>
      <c r="K548" s="41"/>
      <c r="L548" s="41"/>
      <c r="M548" s="41"/>
      <c r="N548" s="24"/>
      <c r="O548" s="24"/>
      <c r="P548" s="41"/>
      <c r="Q548" s="41"/>
      <c r="R548" s="41"/>
      <c r="S548" s="41"/>
      <c r="T548" s="41"/>
      <c r="U548" s="41"/>
      <c r="V548" s="41"/>
      <c r="W548" s="41"/>
      <c r="X548" s="41"/>
      <c r="Y548" s="41"/>
      <c r="Z548" s="41"/>
      <c r="AA548" s="41"/>
      <c r="AB548" s="41"/>
    </row>
    <row r="549" spans="1:28" ht="14.25" customHeight="1">
      <c r="A549" s="41"/>
      <c r="B549" s="41"/>
      <c r="C549" s="41"/>
      <c r="D549" s="41"/>
      <c r="E549" s="41"/>
      <c r="F549" s="41"/>
      <c r="G549" s="41"/>
      <c r="H549" s="41"/>
      <c r="I549" s="41"/>
      <c r="J549" s="41"/>
      <c r="K549" s="41"/>
      <c r="L549" s="41"/>
      <c r="M549" s="41"/>
      <c r="N549" s="24"/>
      <c r="O549" s="24"/>
      <c r="P549" s="41"/>
      <c r="Q549" s="41"/>
      <c r="R549" s="41"/>
      <c r="S549" s="41"/>
      <c r="T549" s="41"/>
      <c r="U549" s="41"/>
      <c r="V549" s="41"/>
      <c r="W549" s="41"/>
      <c r="X549" s="41"/>
      <c r="Y549" s="41"/>
      <c r="Z549" s="41"/>
      <c r="AA549" s="41"/>
      <c r="AB549" s="41"/>
    </row>
    <row r="550" spans="1:28" ht="14.25" customHeight="1">
      <c r="A550" s="41"/>
      <c r="B550" s="41"/>
      <c r="C550" s="41"/>
      <c r="D550" s="41"/>
      <c r="E550" s="41"/>
      <c r="F550" s="41"/>
      <c r="G550" s="41"/>
      <c r="H550" s="41"/>
      <c r="I550" s="41"/>
      <c r="J550" s="41"/>
      <c r="K550" s="41"/>
      <c r="L550" s="41"/>
      <c r="M550" s="41"/>
      <c r="N550" s="24"/>
      <c r="O550" s="24"/>
      <c r="P550" s="41"/>
      <c r="Q550" s="41"/>
      <c r="R550" s="41"/>
      <c r="S550" s="41"/>
      <c r="T550" s="41"/>
      <c r="U550" s="41"/>
      <c r="V550" s="41"/>
      <c r="W550" s="41"/>
      <c r="X550" s="41"/>
      <c r="Y550" s="41"/>
      <c r="Z550" s="41"/>
      <c r="AA550" s="41"/>
      <c r="AB550" s="41"/>
    </row>
    <row r="551" spans="1:28" ht="14.25" customHeight="1">
      <c r="A551" s="41"/>
      <c r="B551" s="41"/>
      <c r="C551" s="41"/>
      <c r="D551" s="41"/>
      <c r="E551" s="41"/>
      <c r="F551" s="41"/>
      <c r="G551" s="41"/>
      <c r="H551" s="41"/>
      <c r="I551" s="41"/>
      <c r="J551" s="41"/>
      <c r="K551" s="41"/>
      <c r="L551" s="41"/>
      <c r="M551" s="41"/>
      <c r="N551" s="24"/>
      <c r="O551" s="24"/>
      <c r="P551" s="41"/>
      <c r="Q551" s="41"/>
      <c r="R551" s="41"/>
      <c r="S551" s="41"/>
      <c r="T551" s="41"/>
      <c r="U551" s="41"/>
      <c r="V551" s="41"/>
      <c r="W551" s="41"/>
      <c r="X551" s="41"/>
      <c r="Y551" s="41"/>
      <c r="Z551" s="41"/>
      <c r="AA551" s="41"/>
      <c r="AB551" s="41"/>
    </row>
    <row r="552" spans="1:28" ht="14.25" customHeight="1">
      <c r="A552" s="41"/>
      <c r="B552" s="41"/>
      <c r="C552" s="41"/>
      <c r="D552" s="41"/>
      <c r="E552" s="41"/>
      <c r="F552" s="41"/>
      <c r="G552" s="41"/>
      <c r="H552" s="41"/>
      <c r="I552" s="41"/>
      <c r="J552" s="41"/>
      <c r="K552" s="41"/>
      <c r="L552" s="41"/>
      <c r="M552" s="41"/>
      <c r="N552" s="24"/>
      <c r="O552" s="24"/>
      <c r="P552" s="41"/>
      <c r="Q552" s="41"/>
      <c r="R552" s="41"/>
      <c r="S552" s="41"/>
      <c r="T552" s="41"/>
      <c r="U552" s="41"/>
      <c r="V552" s="41"/>
      <c r="W552" s="41"/>
      <c r="X552" s="41"/>
      <c r="Y552" s="41"/>
      <c r="Z552" s="41"/>
      <c r="AA552" s="41"/>
      <c r="AB552" s="41"/>
    </row>
    <row r="553" spans="1:28" ht="14.25" customHeight="1">
      <c r="A553" s="41"/>
      <c r="B553" s="41"/>
      <c r="C553" s="41"/>
      <c r="D553" s="41"/>
      <c r="E553" s="41"/>
      <c r="F553" s="41"/>
      <c r="G553" s="41"/>
      <c r="H553" s="41"/>
      <c r="I553" s="41"/>
      <c r="J553" s="41"/>
      <c r="K553" s="41"/>
      <c r="L553" s="41"/>
      <c r="M553" s="41"/>
      <c r="N553" s="24"/>
      <c r="O553" s="24"/>
      <c r="P553" s="41"/>
      <c r="Q553" s="41"/>
      <c r="R553" s="41"/>
      <c r="S553" s="41"/>
      <c r="T553" s="41"/>
      <c r="U553" s="41"/>
      <c r="V553" s="41"/>
      <c r="W553" s="41"/>
      <c r="X553" s="41"/>
      <c r="Y553" s="41"/>
      <c r="Z553" s="41"/>
      <c r="AA553" s="41"/>
      <c r="AB553" s="41"/>
    </row>
    <row r="554" spans="1:28" ht="14.25" customHeight="1">
      <c r="A554" s="41"/>
      <c r="B554" s="41"/>
      <c r="C554" s="41"/>
      <c r="D554" s="41"/>
      <c r="E554" s="41"/>
      <c r="F554" s="41"/>
      <c r="G554" s="41"/>
      <c r="H554" s="41"/>
      <c r="I554" s="41"/>
      <c r="J554" s="41"/>
      <c r="K554" s="41"/>
      <c r="L554" s="41"/>
      <c r="M554" s="41"/>
      <c r="N554" s="24"/>
      <c r="O554" s="24"/>
      <c r="P554" s="41"/>
      <c r="Q554" s="41"/>
      <c r="R554" s="41"/>
      <c r="S554" s="41"/>
      <c r="T554" s="41"/>
      <c r="U554" s="41"/>
      <c r="V554" s="41"/>
      <c r="W554" s="41"/>
      <c r="X554" s="41"/>
      <c r="Y554" s="41"/>
      <c r="Z554" s="41"/>
      <c r="AA554" s="41"/>
      <c r="AB554" s="41"/>
    </row>
    <row r="555" spans="1:28" ht="14.25" customHeight="1">
      <c r="A555" s="41"/>
      <c r="B555" s="41"/>
      <c r="C555" s="41"/>
      <c r="D555" s="41"/>
      <c r="E555" s="41"/>
      <c r="F555" s="41"/>
      <c r="G555" s="41"/>
      <c r="H555" s="41"/>
      <c r="I555" s="41"/>
      <c r="J555" s="41"/>
      <c r="K555" s="41"/>
      <c r="L555" s="41"/>
      <c r="M555" s="41"/>
      <c r="N555" s="24"/>
      <c r="O555" s="24"/>
      <c r="P555" s="41"/>
      <c r="Q555" s="41"/>
      <c r="R555" s="41"/>
      <c r="S555" s="41"/>
      <c r="T555" s="41"/>
      <c r="U555" s="41"/>
      <c r="V555" s="41"/>
      <c r="W555" s="41"/>
      <c r="X555" s="41"/>
      <c r="Y555" s="41"/>
      <c r="Z555" s="41"/>
      <c r="AA555" s="41"/>
      <c r="AB555" s="41"/>
    </row>
    <row r="556" spans="1:28" ht="14.25" customHeight="1">
      <c r="A556" s="41"/>
      <c r="B556" s="41"/>
      <c r="C556" s="41"/>
      <c r="D556" s="41"/>
      <c r="E556" s="41"/>
      <c r="F556" s="41"/>
      <c r="G556" s="41"/>
      <c r="H556" s="41"/>
      <c r="I556" s="41"/>
      <c r="J556" s="41"/>
      <c r="K556" s="41"/>
      <c r="L556" s="41"/>
      <c r="M556" s="41"/>
      <c r="N556" s="24"/>
      <c r="O556" s="24"/>
      <c r="P556" s="41"/>
      <c r="Q556" s="41"/>
      <c r="R556" s="41"/>
      <c r="S556" s="41"/>
      <c r="T556" s="41"/>
      <c r="U556" s="41"/>
      <c r="V556" s="41"/>
      <c r="W556" s="41"/>
      <c r="X556" s="41"/>
      <c r="Y556" s="41"/>
      <c r="Z556" s="41"/>
      <c r="AA556" s="41"/>
      <c r="AB556" s="41"/>
    </row>
    <row r="557" spans="1:28" ht="14.25" customHeight="1">
      <c r="A557" s="41"/>
      <c r="B557" s="41"/>
      <c r="C557" s="41"/>
      <c r="D557" s="41"/>
      <c r="E557" s="41"/>
      <c r="F557" s="41"/>
      <c r="G557" s="41"/>
      <c r="H557" s="41"/>
      <c r="I557" s="41"/>
      <c r="J557" s="41"/>
      <c r="K557" s="41"/>
      <c r="L557" s="41"/>
      <c r="M557" s="41"/>
      <c r="N557" s="24"/>
      <c r="O557" s="24"/>
      <c r="P557" s="41"/>
      <c r="Q557" s="41"/>
      <c r="R557" s="41"/>
      <c r="S557" s="41"/>
      <c r="T557" s="41"/>
      <c r="U557" s="41"/>
      <c r="V557" s="41"/>
      <c r="W557" s="41"/>
      <c r="X557" s="41"/>
      <c r="Y557" s="41"/>
      <c r="Z557" s="41"/>
      <c r="AA557" s="41"/>
      <c r="AB557" s="41"/>
    </row>
    <row r="558" spans="1:28" ht="14.25" customHeight="1">
      <c r="A558" s="41"/>
      <c r="B558" s="41"/>
      <c r="C558" s="41"/>
      <c r="D558" s="41"/>
      <c r="E558" s="41"/>
      <c r="F558" s="41"/>
      <c r="G558" s="41"/>
      <c r="H558" s="41"/>
      <c r="I558" s="41"/>
      <c r="J558" s="41"/>
      <c r="K558" s="41"/>
      <c r="L558" s="41"/>
      <c r="M558" s="41"/>
      <c r="N558" s="24"/>
      <c r="O558" s="24"/>
      <c r="P558" s="41"/>
      <c r="Q558" s="41"/>
      <c r="R558" s="41"/>
      <c r="S558" s="41"/>
      <c r="T558" s="41"/>
      <c r="U558" s="41"/>
      <c r="V558" s="41"/>
      <c r="W558" s="41"/>
      <c r="X558" s="41"/>
      <c r="Y558" s="41"/>
      <c r="Z558" s="41"/>
      <c r="AA558" s="41"/>
      <c r="AB558" s="41"/>
    </row>
    <row r="559" spans="1:28" ht="14.25" customHeight="1">
      <c r="A559" s="41"/>
      <c r="B559" s="41"/>
      <c r="C559" s="41"/>
      <c r="D559" s="41"/>
      <c r="E559" s="41"/>
      <c r="F559" s="41"/>
      <c r="G559" s="41"/>
      <c r="H559" s="41"/>
      <c r="I559" s="41"/>
      <c r="J559" s="41"/>
      <c r="K559" s="41"/>
      <c r="L559" s="41"/>
      <c r="M559" s="41"/>
      <c r="N559" s="24"/>
      <c r="O559" s="24"/>
      <c r="P559" s="41"/>
      <c r="Q559" s="41"/>
      <c r="R559" s="41"/>
      <c r="S559" s="41"/>
      <c r="T559" s="41"/>
      <c r="U559" s="41"/>
      <c r="V559" s="41"/>
      <c r="W559" s="41"/>
      <c r="X559" s="41"/>
      <c r="Y559" s="41"/>
      <c r="Z559" s="41"/>
      <c r="AA559" s="41"/>
      <c r="AB559" s="41"/>
    </row>
    <row r="560" spans="1:28" ht="14.25" customHeight="1">
      <c r="A560" s="41"/>
      <c r="B560" s="41"/>
      <c r="C560" s="41"/>
      <c r="D560" s="41"/>
      <c r="E560" s="41"/>
      <c r="F560" s="41"/>
      <c r="G560" s="41"/>
      <c r="H560" s="41"/>
      <c r="I560" s="41"/>
      <c r="J560" s="41"/>
      <c r="K560" s="41"/>
      <c r="L560" s="41"/>
      <c r="M560" s="41"/>
      <c r="N560" s="24"/>
      <c r="O560" s="24"/>
      <c r="P560" s="41"/>
      <c r="Q560" s="41"/>
      <c r="R560" s="41"/>
      <c r="S560" s="41"/>
      <c r="T560" s="41"/>
      <c r="U560" s="41"/>
      <c r="V560" s="41"/>
      <c r="W560" s="41"/>
      <c r="X560" s="41"/>
      <c r="Y560" s="41"/>
      <c r="Z560" s="41"/>
      <c r="AA560" s="41"/>
      <c r="AB560" s="41"/>
    </row>
    <row r="561" spans="1:28" ht="14.25" customHeight="1">
      <c r="A561" s="41"/>
      <c r="B561" s="41"/>
      <c r="C561" s="41"/>
      <c r="D561" s="41"/>
      <c r="E561" s="41"/>
      <c r="F561" s="41"/>
      <c r="G561" s="41"/>
      <c r="H561" s="41"/>
      <c r="I561" s="41"/>
      <c r="J561" s="41"/>
      <c r="K561" s="41"/>
      <c r="L561" s="41"/>
      <c r="M561" s="41"/>
      <c r="N561" s="24"/>
      <c r="O561" s="24"/>
      <c r="P561" s="41"/>
      <c r="Q561" s="41"/>
      <c r="R561" s="41"/>
      <c r="S561" s="41"/>
      <c r="T561" s="41"/>
      <c r="U561" s="41"/>
      <c r="V561" s="41"/>
      <c r="W561" s="41"/>
      <c r="X561" s="41"/>
      <c r="Y561" s="41"/>
      <c r="Z561" s="41"/>
      <c r="AA561" s="41"/>
      <c r="AB561" s="41"/>
    </row>
    <row r="562" spans="1:28" ht="14.25" customHeight="1">
      <c r="A562" s="41"/>
      <c r="B562" s="41"/>
      <c r="C562" s="41"/>
      <c r="D562" s="41"/>
      <c r="E562" s="41"/>
      <c r="F562" s="41"/>
      <c r="G562" s="41"/>
      <c r="H562" s="41"/>
      <c r="I562" s="41"/>
      <c r="J562" s="41"/>
      <c r="K562" s="41"/>
      <c r="L562" s="41"/>
      <c r="M562" s="41"/>
      <c r="N562" s="24"/>
      <c r="O562" s="24"/>
      <c r="P562" s="41"/>
      <c r="Q562" s="41"/>
      <c r="R562" s="41"/>
      <c r="S562" s="41"/>
      <c r="T562" s="41"/>
      <c r="U562" s="41"/>
      <c r="V562" s="41"/>
      <c r="W562" s="41"/>
      <c r="X562" s="41"/>
      <c r="Y562" s="41"/>
      <c r="Z562" s="41"/>
      <c r="AA562" s="41"/>
      <c r="AB562" s="41"/>
    </row>
    <row r="563" spans="1:28" ht="14.25" customHeight="1">
      <c r="A563" s="41"/>
      <c r="B563" s="41"/>
      <c r="C563" s="41"/>
      <c r="D563" s="41"/>
      <c r="E563" s="41"/>
      <c r="F563" s="41"/>
      <c r="G563" s="41"/>
      <c r="H563" s="41"/>
      <c r="I563" s="41"/>
      <c r="J563" s="41"/>
      <c r="K563" s="41"/>
      <c r="L563" s="41"/>
      <c r="M563" s="41"/>
      <c r="N563" s="24"/>
      <c r="O563" s="24"/>
      <c r="P563" s="41"/>
      <c r="Q563" s="41"/>
      <c r="R563" s="41"/>
      <c r="S563" s="41"/>
      <c r="T563" s="41"/>
      <c r="U563" s="41"/>
      <c r="V563" s="41"/>
      <c r="W563" s="41"/>
      <c r="X563" s="41"/>
      <c r="Y563" s="41"/>
      <c r="Z563" s="41"/>
      <c r="AA563" s="41"/>
      <c r="AB563" s="41"/>
    </row>
    <row r="564" spans="1:28" ht="14.25" customHeight="1">
      <c r="A564" s="41"/>
      <c r="B564" s="41"/>
      <c r="C564" s="41"/>
      <c r="D564" s="41"/>
      <c r="E564" s="41"/>
      <c r="F564" s="41"/>
      <c r="G564" s="41"/>
      <c r="H564" s="41"/>
      <c r="I564" s="41"/>
      <c r="J564" s="41"/>
      <c r="K564" s="41"/>
      <c r="L564" s="41"/>
      <c r="M564" s="41"/>
      <c r="N564" s="24"/>
      <c r="O564" s="24"/>
      <c r="P564" s="41"/>
      <c r="Q564" s="41"/>
      <c r="R564" s="41"/>
      <c r="S564" s="41"/>
      <c r="T564" s="41"/>
      <c r="U564" s="41"/>
      <c r="V564" s="41"/>
      <c r="W564" s="41"/>
      <c r="X564" s="41"/>
      <c r="Y564" s="41"/>
      <c r="Z564" s="41"/>
      <c r="AA564" s="41"/>
      <c r="AB564" s="41"/>
    </row>
    <row r="565" spans="1:28" ht="14.25" customHeight="1">
      <c r="A565" s="41"/>
      <c r="B565" s="41"/>
      <c r="C565" s="41"/>
      <c r="D565" s="41"/>
      <c r="E565" s="41"/>
      <c r="F565" s="41"/>
      <c r="G565" s="41"/>
      <c r="H565" s="41"/>
      <c r="I565" s="41"/>
      <c r="J565" s="41"/>
      <c r="K565" s="41"/>
      <c r="L565" s="41"/>
      <c r="M565" s="41"/>
      <c r="N565" s="24"/>
      <c r="O565" s="24"/>
      <c r="P565" s="41"/>
      <c r="Q565" s="41"/>
      <c r="R565" s="41"/>
      <c r="S565" s="41"/>
      <c r="T565" s="41"/>
      <c r="U565" s="41"/>
      <c r="V565" s="41"/>
      <c r="W565" s="41"/>
      <c r="X565" s="41"/>
      <c r="Y565" s="41"/>
      <c r="Z565" s="41"/>
      <c r="AA565" s="41"/>
      <c r="AB565" s="41"/>
    </row>
    <row r="566" spans="1:28" ht="14.25" customHeight="1">
      <c r="A566" s="41"/>
      <c r="B566" s="41"/>
      <c r="C566" s="41"/>
      <c r="D566" s="41"/>
      <c r="E566" s="41"/>
      <c r="F566" s="41"/>
      <c r="G566" s="41"/>
      <c r="H566" s="41"/>
      <c r="I566" s="41"/>
      <c r="J566" s="41"/>
      <c r="K566" s="41"/>
      <c r="L566" s="41"/>
      <c r="M566" s="41"/>
      <c r="N566" s="24"/>
      <c r="O566" s="24"/>
      <c r="P566" s="41"/>
      <c r="Q566" s="41"/>
      <c r="R566" s="41"/>
      <c r="S566" s="41"/>
      <c r="T566" s="41"/>
      <c r="U566" s="41"/>
      <c r="V566" s="41"/>
      <c r="W566" s="41"/>
      <c r="X566" s="41"/>
      <c r="Y566" s="41"/>
      <c r="Z566" s="41"/>
      <c r="AA566" s="41"/>
      <c r="AB566" s="41"/>
    </row>
    <row r="567" spans="1:28" ht="14.25" customHeight="1">
      <c r="A567" s="41"/>
      <c r="B567" s="41"/>
      <c r="C567" s="41"/>
      <c r="D567" s="41"/>
      <c r="E567" s="41"/>
      <c r="F567" s="41"/>
      <c r="G567" s="41"/>
      <c r="H567" s="41"/>
      <c r="I567" s="41"/>
      <c r="J567" s="41"/>
      <c r="K567" s="41"/>
      <c r="L567" s="41"/>
      <c r="M567" s="41"/>
      <c r="N567" s="24"/>
      <c r="O567" s="24"/>
      <c r="P567" s="41"/>
      <c r="Q567" s="41"/>
      <c r="R567" s="41"/>
      <c r="S567" s="41"/>
      <c r="T567" s="41"/>
      <c r="U567" s="41"/>
      <c r="V567" s="41"/>
      <c r="W567" s="41"/>
      <c r="X567" s="41"/>
      <c r="Y567" s="41"/>
      <c r="Z567" s="41"/>
      <c r="AA567" s="41"/>
      <c r="AB567" s="41"/>
    </row>
    <row r="568" spans="1:28" ht="14.25" customHeight="1">
      <c r="A568" s="41"/>
      <c r="B568" s="41"/>
      <c r="C568" s="41"/>
      <c r="D568" s="41"/>
      <c r="E568" s="41"/>
      <c r="F568" s="41"/>
      <c r="G568" s="41"/>
      <c r="H568" s="41"/>
      <c r="I568" s="41"/>
      <c r="J568" s="41"/>
      <c r="K568" s="41"/>
      <c r="L568" s="41"/>
      <c r="M568" s="41"/>
      <c r="N568" s="24"/>
      <c r="O568" s="24"/>
      <c r="P568" s="41"/>
      <c r="Q568" s="41"/>
      <c r="R568" s="41"/>
      <c r="S568" s="41"/>
      <c r="T568" s="41"/>
      <c r="U568" s="41"/>
      <c r="V568" s="41"/>
      <c r="W568" s="41"/>
      <c r="X568" s="41"/>
      <c r="Y568" s="41"/>
      <c r="Z568" s="41"/>
      <c r="AA568" s="41"/>
      <c r="AB568" s="41"/>
    </row>
    <row r="569" spans="1:28" ht="14.25" customHeight="1">
      <c r="A569" s="41"/>
      <c r="B569" s="41"/>
      <c r="C569" s="41"/>
      <c r="D569" s="41"/>
      <c r="E569" s="41"/>
      <c r="F569" s="41"/>
      <c r="G569" s="41"/>
      <c r="H569" s="41"/>
      <c r="I569" s="41"/>
      <c r="J569" s="41"/>
      <c r="K569" s="41"/>
      <c r="L569" s="41"/>
      <c r="M569" s="41"/>
      <c r="N569" s="24"/>
      <c r="O569" s="24"/>
      <c r="P569" s="41"/>
      <c r="Q569" s="41"/>
      <c r="R569" s="41"/>
      <c r="S569" s="41"/>
      <c r="T569" s="41"/>
      <c r="U569" s="41"/>
      <c r="V569" s="41"/>
      <c r="W569" s="41"/>
      <c r="X569" s="41"/>
      <c r="Y569" s="41"/>
      <c r="Z569" s="41"/>
      <c r="AA569" s="41"/>
      <c r="AB569" s="41"/>
    </row>
    <row r="570" spans="1:28" ht="14.25" customHeight="1">
      <c r="A570" s="41"/>
      <c r="B570" s="41"/>
      <c r="C570" s="41"/>
      <c r="D570" s="41"/>
      <c r="E570" s="41"/>
      <c r="F570" s="41"/>
      <c r="G570" s="41"/>
      <c r="H570" s="41"/>
      <c r="I570" s="41"/>
      <c r="J570" s="41"/>
      <c r="K570" s="41"/>
      <c r="L570" s="41"/>
      <c r="M570" s="41"/>
      <c r="N570" s="24"/>
      <c r="O570" s="24"/>
      <c r="P570" s="41"/>
      <c r="Q570" s="41"/>
      <c r="R570" s="41"/>
      <c r="S570" s="41"/>
      <c r="T570" s="41"/>
      <c r="U570" s="41"/>
      <c r="V570" s="41"/>
      <c r="W570" s="41"/>
      <c r="X570" s="41"/>
      <c r="Y570" s="41"/>
      <c r="Z570" s="41"/>
      <c r="AA570" s="41"/>
      <c r="AB570" s="41"/>
    </row>
    <row r="571" spans="1:28" ht="14.25" customHeight="1">
      <c r="A571" s="41"/>
      <c r="B571" s="41"/>
      <c r="C571" s="41"/>
      <c r="D571" s="41"/>
      <c r="E571" s="41"/>
      <c r="F571" s="41"/>
      <c r="G571" s="41"/>
      <c r="H571" s="41"/>
      <c r="I571" s="41"/>
      <c r="J571" s="41"/>
      <c r="K571" s="41"/>
      <c r="L571" s="41"/>
      <c r="M571" s="41"/>
      <c r="N571" s="24"/>
      <c r="O571" s="24"/>
      <c r="P571" s="41"/>
      <c r="Q571" s="41"/>
      <c r="R571" s="41"/>
      <c r="S571" s="41"/>
      <c r="T571" s="41"/>
      <c r="U571" s="41"/>
      <c r="V571" s="41"/>
      <c r="W571" s="41"/>
      <c r="X571" s="41"/>
      <c r="Y571" s="41"/>
      <c r="Z571" s="41"/>
      <c r="AA571" s="41"/>
      <c r="AB571" s="41"/>
    </row>
    <row r="572" spans="1:28" ht="14.25" customHeight="1">
      <c r="A572" s="41"/>
      <c r="B572" s="41"/>
      <c r="C572" s="41"/>
      <c r="D572" s="41"/>
      <c r="E572" s="41"/>
      <c r="F572" s="41"/>
      <c r="G572" s="41"/>
      <c r="H572" s="41"/>
      <c r="I572" s="41"/>
      <c r="J572" s="41"/>
      <c r="K572" s="41"/>
      <c r="L572" s="41"/>
      <c r="M572" s="41"/>
      <c r="N572" s="24"/>
      <c r="O572" s="24"/>
      <c r="P572" s="41"/>
      <c r="Q572" s="41"/>
      <c r="R572" s="41"/>
      <c r="S572" s="41"/>
      <c r="T572" s="41"/>
      <c r="U572" s="41"/>
      <c r="V572" s="41"/>
      <c r="W572" s="41"/>
      <c r="X572" s="41"/>
      <c r="Y572" s="41"/>
      <c r="Z572" s="41"/>
      <c r="AA572" s="41"/>
      <c r="AB572" s="41"/>
    </row>
    <row r="573" spans="1:28" ht="14.25" customHeight="1">
      <c r="A573" s="41"/>
      <c r="B573" s="41"/>
      <c r="C573" s="41"/>
      <c r="D573" s="41"/>
      <c r="E573" s="41"/>
      <c r="F573" s="41"/>
      <c r="G573" s="41"/>
      <c r="H573" s="41"/>
      <c r="I573" s="41"/>
      <c r="J573" s="41"/>
      <c r="K573" s="41"/>
      <c r="L573" s="41"/>
      <c r="M573" s="41"/>
      <c r="N573" s="24"/>
      <c r="O573" s="24"/>
      <c r="P573" s="41"/>
      <c r="Q573" s="41"/>
      <c r="R573" s="41"/>
      <c r="S573" s="41"/>
      <c r="T573" s="41"/>
      <c r="U573" s="41"/>
      <c r="V573" s="41"/>
      <c r="W573" s="41"/>
      <c r="X573" s="41"/>
      <c r="Y573" s="41"/>
      <c r="Z573" s="41"/>
      <c r="AA573" s="41"/>
      <c r="AB573" s="41"/>
    </row>
    <row r="574" spans="1:28" ht="14.25" customHeight="1">
      <c r="A574" s="41"/>
      <c r="B574" s="41"/>
      <c r="C574" s="41"/>
      <c r="D574" s="41"/>
      <c r="E574" s="41"/>
      <c r="F574" s="41"/>
      <c r="G574" s="41"/>
      <c r="H574" s="41"/>
      <c r="I574" s="41"/>
      <c r="J574" s="41"/>
      <c r="K574" s="41"/>
      <c r="L574" s="41"/>
      <c r="M574" s="41"/>
      <c r="N574" s="24"/>
      <c r="O574" s="24"/>
      <c r="P574" s="41"/>
      <c r="Q574" s="41"/>
      <c r="R574" s="41"/>
      <c r="S574" s="41"/>
      <c r="T574" s="41"/>
      <c r="U574" s="41"/>
      <c r="V574" s="41"/>
      <c r="W574" s="41"/>
      <c r="X574" s="41"/>
      <c r="Y574" s="41"/>
      <c r="Z574" s="41"/>
      <c r="AA574" s="41"/>
      <c r="AB574" s="41"/>
    </row>
    <row r="575" spans="1:28" ht="14.25" customHeight="1">
      <c r="A575" s="41"/>
      <c r="B575" s="41"/>
      <c r="C575" s="41"/>
      <c r="D575" s="41"/>
      <c r="E575" s="41"/>
      <c r="F575" s="41"/>
      <c r="G575" s="41"/>
      <c r="H575" s="41"/>
      <c r="I575" s="41"/>
      <c r="J575" s="41"/>
      <c r="K575" s="41"/>
      <c r="L575" s="41"/>
      <c r="M575" s="41"/>
      <c r="N575" s="24"/>
      <c r="O575" s="24"/>
      <c r="P575" s="41"/>
      <c r="Q575" s="41"/>
      <c r="R575" s="41"/>
      <c r="S575" s="41"/>
      <c r="T575" s="41"/>
      <c r="U575" s="41"/>
      <c r="V575" s="41"/>
      <c r="W575" s="41"/>
      <c r="X575" s="41"/>
      <c r="Y575" s="41"/>
      <c r="Z575" s="41"/>
      <c r="AA575" s="41"/>
      <c r="AB575" s="41"/>
    </row>
    <row r="576" spans="1:28" ht="14.25" customHeight="1">
      <c r="A576" s="41"/>
      <c r="B576" s="41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24"/>
      <c r="O576" s="24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  <c r="AA576" s="41"/>
      <c r="AB576" s="41"/>
    </row>
    <row r="577" spans="1:28" ht="14.25" customHeight="1">
      <c r="A577" s="41"/>
      <c r="B577" s="41"/>
      <c r="C577" s="41"/>
      <c r="D577" s="41"/>
      <c r="E577" s="41"/>
      <c r="F577" s="41"/>
      <c r="G577" s="41"/>
      <c r="H577" s="41"/>
      <c r="I577" s="41"/>
      <c r="J577" s="41"/>
      <c r="K577" s="41"/>
      <c r="L577" s="41"/>
      <c r="M577" s="41"/>
      <c r="N577" s="24"/>
      <c r="O577" s="24"/>
      <c r="P577" s="41"/>
      <c r="Q577" s="41"/>
      <c r="R577" s="41"/>
      <c r="S577" s="41"/>
      <c r="T577" s="41"/>
      <c r="U577" s="41"/>
      <c r="V577" s="41"/>
      <c r="W577" s="41"/>
      <c r="X577" s="41"/>
      <c r="Y577" s="41"/>
      <c r="Z577" s="41"/>
      <c r="AA577" s="41"/>
      <c r="AB577" s="41"/>
    </row>
    <row r="578" spans="1:28" ht="14.25" customHeight="1">
      <c r="A578" s="41"/>
      <c r="B578" s="41"/>
      <c r="C578" s="41"/>
      <c r="D578" s="41"/>
      <c r="E578" s="41"/>
      <c r="F578" s="41"/>
      <c r="G578" s="41"/>
      <c r="H578" s="41"/>
      <c r="I578" s="41"/>
      <c r="J578" s="41"/>
      <c r="K578" s="41"/>
      <c r="L578" s="41"/>
      <c r="M578" s="41"/>
      <c r="N578" s="24"/>
      <c r="O578" s="24"/>
      <c r="P578" s="41"/>
      <c r="Q578" s="41"/>
      <c r="R578" s="41"/>
      <c r="S578" s="41"/>
      <c r="T578" s="41"/>
      <c r="U578" s="41"/>
      <c r="V578" s="41"/>
      <c r="W578" s="41"/>
      <c r="X578" s="41"/>
      <c r="Y578" s="41"/>
      <c r="Z578" s="41"/>
      <c r="AA578" s="41"/>
      <c r="AB578" s="41"/>
    </row>
    <row r="579" spans="1:28" ht="14.25" customHeight="1">
      <c r="A579" s="41"/>
      <c r="B579" s="41"/>
      <c r="C579" s="41"/>
      <c r="D579" s="41"/>
      <c r="E579" s="41"/>
      <c r="F579" s="41"/>
      <c r="G579" s="41"/>
      <c r="H579" s="41"/>
      <c r="I579" s="41"/>
      <c r="J579" s="41"/>
      <c r="K579" s="41"/>
      <c r="L579" s="41"/>
      <c r="M579" s="41"/>
      <c r="N579" s="24"/>
      <c r="O579" s="24"/>
      <c r="P579" s="41"/>
      <c r="Q579" s="41"/>
      <c r="R579" s="41"/>
      <c r="S579" s="41"/>
      <c r="T579" s="41"/>
      <c r="U579" s="41"/>
      <c r="V579" s="41"/>
      <c r="W579" s="41"/>
      <c r="X579" s="41"/>
      <c r="Y579" s="41"/>
      <c r="Z579" s="41"/>
      <c r="AA579" s="41"/>
      <c r="AB579" s="41"/>
    </row>
    <row r="580" spans="1:28" ht="14.25" customHeight="1">
      <c r="A580" s="41"/>
      <c r="B580" s="41"/>
      <c r="C580" s="41"/>
      <c r="D580" s="41"/>
      <c r="E580" s="41"/>
      <c r="F580" s="41"/>
      <c r="G580" s="41"/>
      <c r="H580" s="41"/>
      <c r="I580" s="41"/>
      <c r="J580" s="41"/>
      <c r="K580" s="41"/>
      <c r="L580" s="41"/>
      <c r="M580" s="41"/>
      <c r="N580" s="24"/>
      <c r="O580" s="24"/>
      <c r="P580" s="41"/>
      <c r="Q580" s="41"/>
      <c r="R580" s="41"/>
      <c r="S580" s="41"/>
      <c r="T580" s="41"/>
      <c r="U580" s="41"/>
      <c r="V580" s="41"/>
      <c r="W580" s="41"/>
      <c r="X580" s="41"/>
      <c r="Y580" s="41"/>
      <c r="Z580" s="41"/>
      <c r="AA580" s="41"/>
      <c r="AB580" s="41"/>
    </row>
    <row r="581" spans="1:28" ht="14.25" customHeight="1">
      <c r="A581" s="41"/>
      <c r="B581" s="41"/>
      <c r="C581" s="41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24"/>
      <c r="O581" s="24"/>
      <c r="P581" s="41"/>
      <c r="Q581" s="41"/>
      <c r="R581" s="41"/>
      <c r="S581" s="41"/>
      <c r="T581" s="41"/>
      <c r="U581" s="41"/>
      <c r="V581" s="41"/>
      <c r="W581" s="41"/>
      <c r="X581" s="41"/>
      <c r="Y581" s="41"/>
      <c r="Z581" s="41"/>
      <c r="AA581" s="41"/>
      <c r="AB581" s="41"/>
    </row>
    <row r="582" spans="1:28" ht="14.25" customHeight="1">
      <c r="A582" s="41"/>
      <c r="B582" s="41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24"/>
      <c r="O582" s="24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  <c r="AA582" s="41"/>
      <c r="AB582" s="41"/>
    </row>
    <row r="583" spans="1:28" ht="14.25" customHeight="1">
      <c r="A583" s="41"/>
      <c r="B583" s="41"/>
      <c r="C583" s="41"/>
      <c r="D583" s="41"/>
      <c r="E583" s="41"/>
      <c r="F583" s="41"/>
      <c r="G583" s="41"/>
      <c r="H583" s="41"/>
      <c r="I583" s="41"/>
      <c r="J583" s="41"/>
      <c r="K583" s="41"/>
      <c r="L583" s="41"/>
      <c r="M583" s="41"/>
      <c r="N583" s="24"/>
      <c r="O583" s="24"/>
      <c r="P583" s="41"/>
      <c r="Q583" s="41"/>
      <c r="R583" s="41"/>
      <c r="S583" s="41"/>
      <c r="T583" s="41"/>
      <c r="U583" s="41"/>
      <c r="V583" s="41"/>
      <c r="W583" s="41"/>
      <c r="X583" s="41"/>
      <c r="Y583" s="41"/>
      <c r="Z583" s="41"/>
      <c r="AA583" s="41"/>
      <c r="AB583" s="41"/>
    </row>
    <row r="584" spans="1:28" ht="14.25" customHeight="1">
      <c r="A584" s="41"/>
      <c r="B584" s="41"/>
      <c r="C584" s="41"/>
      <c r="D584" s="41"/>
      <c r="E584" s="41"/>
      <c r="F584" s="41"/>
      <c r="G584" s="41"/>
      <c r="H584" s="41"/>
      <c r="I584" s="41"/>
      <c r="J584" s="41"/>
      <c r="K584" s="41"/>
      <c r="L584" s="41"/>
      <c r="M584" s="41"/>
      <c r="N584" s="24"/>
      <c r="O584" s="24"/>
      <c r="P584" s="41"/>
      <c r="Q584" s="41"/>
      <c r="R584" s="41"/>
      <c r="S584" s="41"/>
      <c r="T584" s="41"/>
      <c r="U584" s="41"/>
      <c r="V584" s="41"/>
      <c r="W584" s="41"/>
      <c r="X584" s="41"/>
      <c r="Y584" s="41"/>
      <c r="Z584" s="41"/>
      <c r="AA584" s="41"/>
      <c r="AB584" s="41"/>
    </row>
    <row r="585" spans="1:28" ht="14.25" customHeight="1">
      <c r="A585" s="41"/>
      <c r="B585" s="41"/>
      <c r="C585" s="41"/>
      <c r="D585" s="41"/>
      <c r="E585" s="41"/>
      <c r="F585" s="41"/>
      <c r="G585" s="41"/>
      <c r="H585" s="41"/>
      <c r="I585" s="41"/>
      <c r="J585" s="41"/>
      <c r="K585" s="41"/>
      <c r="L585" s="41"/>
      <c r="M585" s="41"/>
      <c r="N585" s="24"/>
      <c r="O585" s="24"/>
      <c r="P585" s="41"/>
      <c r="Q585" s="41"/>
      <c r="R585" s="41"/>
      <c r="S585" s="41"/>
      <c r="T585" s="41"/>
      <c r="U585" s="41"/>
      <c r="V585" s="41"/>
      <c r="W585" s="41"/>
      <c r="X585" s="41"/>
      <c r="Y585" s="41"/>
      <c r="Z585" s="41"/>
      <c r="AA585" s="41"/>
      <c r="AB585" s="41"/>
    </row>
    <row r="586" spans="1:28" ht="14.25" customHeight="1">
      <c r="A586" s="41"/>
      <c r="B586" s="41"/>
      <c r="C586" s="41"/>
      <c r="D586" s="41"/>
      <c r="E586" s="41"/>
      <c r="F586" s="41"/>
      <c r="G586" s="41"/>
      <c r="H586" s="41"/>
      <c r="I586" s="41"/>
      <c r="J586" s="41"/>
      <c r="K586" s="41"/>
      <c r="L586" s="41"/>
      <c r="M586" s="41"/>
      <c r="N586" s="24"/>
      <c r="O586" s="24"/>
      <c r="P586" s="41"/>
      <c r="Q586" s="41"/>
      <c r="R586" s="41"/>
      <c r="S586" s="41"/>
      <c r="T586" s="41"/>
      <c r="U586" s="41"/>
      <c r="V586" s="41"/>
      <c r="W586" s="41"/>
      <c r="X586" s="41"/>
      <c r="Y586" s="41"/>
      <c r="Z586" s="41"/>
      <c r="AA586" s="41"/>
      <c r="AB586" s="41"/>
    </row>
    <row r="587" spans="1:28" ht="14.25" customHeight="1">
      <c r="A587" s="41"/>
      <c r="B587" s="41"/>
      <c r="C587" s="41"/>
      <c r="D587" s="41"/>
      <c r="E587" s="41"/>
      <c r="F587" s="41"/>
      <c r="G587" s="41"/>
      <c r="H587" s="41"/>
      <c r="I587" s="41"/>
      <c r="J587" s="41"/>
      <c r="K587" s="41"/>
      <c r="L587" s="41"/>
      <c r="M587" s="41"/>
      <c r="N587" s="24"/>
      <c r="O587" s="24"/>
      <c r="P587" s="41"/>
      <c r="Q587" s="41"/>
      <c r="R587" s="41"/>
      <c r="S587" s="41"/>
      <c r="T587" s="41"/>
      <c r="U587" s="41"/>
      <c r="V587" s="41"/>
      <c r="W587" s="41"/>
      <c r="X587" s="41"/>
      <c r="Y587" s="41"/>
      <c r="Z587" s="41"/>
      <c r="AA587" s="41"/>
      <c r="AB587" s="41"/>
    </row>
    <row r="588" spans="1:28" ht="14.25" customHeight="1">
      <c r="A588" s="41"/>
      <c r="B588" s="41"/>
      <c r="C588" s="41"/>
      <c r="D588" s="41"/>
      <c r="E588" s="41"/>
      <c r="F588" s="41"/>
      <c r="G588" s="41"/>
      <c r="H588" s="41"/>
      <c r="I588" s="41"/>
      <c r="J588" s="41"/>
      <c r="K588" s="41"/>
      <c r="L588" s="41"/>
      <c r="M588" s="41"/>
      <c r="N588" s="24"/>
      <c r="O588" s="24"/>
      <c r="P588" s="41"/>
      <c r="Q588" s="41"/>
      <c r="R588" s="41"/>
      <c r="S588" s="41"/>
      <c r="T588" s="41"/>
      <c r="U588" s="41"/>
      <c r="V588" s="41"/>
      <c r="W588" s="41"/>
      <c r="X588" s="41"/>
      <c r="Y588" s="41"/>
      <c r="Z588" s="41"/>
      <c r="AA588" s="41"/>
      <c r="AB588" s="41"/>
    </row>
    <row r="589" spans="1:28" ht="14.25" customHeight="1">
      <c r="A589" s="41"/>
      <c r="B589" s="41"/>
      <c r="C589" s="41"/>
      <c r="D589" s="41"/>
      <c r="E589" s="41"/>
      <c r="F589" s="41"/>
      <c r="G589" s="41"/>
      <c r="H589" s="41"/>
      <c r="I589" s="41"/>
      <c r="J589" s="41"/>
      <c r="K589" s="41"/>
      <c r="L589" s="41"/>
      <c r="M589" s="41"/>
      <c r="N589" s="24"/>
      <c r="O589" s="24"/>
      <c r="P589" s="41"/>
      <c r="Q589" s="41"/>
      <c r="R589" s="41"/>
      <c r="S589" s="41"/>
      <c r="T589" s="41"/>
      <c r="U589" s="41"/>
      <c r="V589" s="41"/>
      <c r="W589" s="41"/>
      <c r="X589" s="41"/>
      <c r="Y589" s="41"/>
      <c r="Z589" s="41"/>
      <c r="AA589" s="41"/>
      <c r="AB589" s="41"/>
    </row>
    <row r="590" spans="1:28" ht="14.25" customHeight="1">
      <c r="A590" s="41"/>
      <c r="B590" s="41"/>
      <c r="C590" s="41"/>
      <c r="D590" s="41"/>
      <c r="E590" s="41"/>
      <c r="F590" s="41"/>
      <c r="G590" s="41"/>
      <c r="H590" s="41"/>
      <c r="I590" s="41"/>
      <c r="J590" s="41"/>
      <c r="K590" s="41"/>
      <c r="L590" s="41"/>
      <c r="M590" s="41"/>
      <c r="N590" s="24"/>
      <c r="O590" s="24"/>
      <c r="P590" s="41"/>
      <c r="Q590" s="41"/>
      <c r="R590" s="41"/>
      <c r="S590" s="41"/>
      <c r="T590" s="41"/>
      <c r="U590" s="41"/>
      <c r="V590" s="41"/>
      <c r="W590" s="41"/>
      <c r="X590" s="41"/>
      <c r="Y590" s="41"/>
      <c r="Z590" s="41"/>
      <c r="AA590" s="41"/>
      <c r="AB590" s="41"/>
    </row>
    <row r="591" spans="1:28" ht="14.25" customHeight="1">
      <c r="A591" s="41"/>
      <c r="B591" s="41"/>
      <c r="C591" s="41"/>
      <c r="D591" s="41"/>
      <c r="E591" s="41"/>
      <c r="F591" s="41"/>
      <c r="G591" s="41"/>
      <c r="H591" s="41"/>
      <c r="I591" s="41"/>
      <c r="J591" s="41"/>
      <c r="K591" s="41"/>
      <c r="L591" s="41"/>
      <c r="M591" s="41"/>
      <c r="N591" s="24"/>
      <c r="O591" s="24"/>
      <c r="P591" s="41"/>
      <c r="Q591" s="41"/>
      <c r="R591" s="41"/>
      <c r="S591" s="41"/>
      <c r="T591" s="41"/>
      <c r="U591" s="41"/>
      <c r="V591" s="41"/>
      <c r="W591" s="41"/>
      <c r="X591" s="41"/>
      <c r="Y591" s="41"/>
      <c r="Z591" s="41"/>
      <c r="AA591" s="41"/>
      <c r="AB591" s="41"/>
    </row>
    <row r="592" spans="1:28" ht="14.25" customHeight="1">
      <c r="A592" s="41"/>
      <c r="B592" s="41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41"/>
      <c r="N592" s="24"/>
      <c r="O592" s="24"/>
      <c r="P592" s="41"/>
      <c r="Q592" s="41"/>
      <c r="R592" s="41"/>
      <c r="S592" s="41"/>
      <c r="T592" s="41"/>
      <c r="U592" s="41"/>
      <c r="V592" s="41"/>
      <c r="W592" s="41"/>
      <c r="X592" s="41"/>
      <c r="Y592" s="41"/>
      <c r="Z592" s="41"/>
      <c r="AA592" s="41"/>
      <c r="AB592" s="41"/>
    </row>
    <row r="593" spans="1:28" ht="14.25" customHeight="1">
      <c r="A593" s="41"/>
      <c r="B593" s="41"/>
      <c r="C593" s="41"/>
      <c r="D593" s="41"/>
      <c r="E593" s="41"/>
      <c r="F593" s="41"/>
      <c r="G593" s="41"/>
      <c r="H593" s="41"/>
      <c r="I593" s="41"/>
      <c r="J593" s="41"/>
      <c r="K593" s="41"/>
      <c r="L593" s="41"/>
      <c r="M593" s="41"/>
      <c r="N593" s="24"/>
      <c r="O593" s="24"/>
      <c r="P593" s="41"/>
      <c r="Q593" s="41"/>
      <c r="R593" s="41"/>
      <c r="S593" s="41"/>
      <c r="T593" s="41"/>
      <c r="U593" s="41"/>
      <c r="V593" s="41"/>
      <c r="W593" s="41"/>
      <c r="X593" s="41"/>
      <c r="Y593" s="41"/>
      <c r="Z593" s="41"/>
      <c r="AA593" s="41"/>
      <c r="AB593" s="41"/>
    </row>
    <row r="594" spans="1:28" ht="14.25" customHeight="1">
      <c r="A594" s="41"/>
      <c r="B594" s="41"/>
      <c r="C594" s="41"/>
      <c r="D594" s="41"/>
      <c r="E594" s="41"/>
      <c r="F594" s="41"/>
      <c r="G594" s="41"/>
      <c r="H594" s="41"/>
      <c r="I594" s="41"/>
      <c r="J594" s="41"/>
      <c r="K594" s="41"/>
      <c r="L594" s="41"/>
      <c r="M594" s="41"/>
      <c r="N594" s="24"/>
      <c r="O594" s="24"/>
      <c r="P594" s="41"/>
      <c r="Q594" s="41"/>
      <c r="R594" s="41"/>
      <c r="S594" s="41"/>
      <c r="T594" s="41"/>
      <c r="U594" s="41"/>
      <c r="V594" s="41"/>
      <c r="W594" s="41"/>
      <c r="X594" s="41"/>
      <c r="Y594" s="41"/>
      <c r="Z594" s="41"/>
      <c r="AA594" s="41"/>
      <c r="AB594" s="41"/>
    </row>
    <row r="595" spans="1:28" ht="14.25" customHeight="1">
      <c r="A595" s="41"/>
      <c r="B595" s="41"/>
      <c r="C595" s="41"/>
      <c r="D595" s="41"/>
      <c r="E595" s="41"/>
      <c r="F595" s="41"/>
      <c r="G595" s="41"/>
      <c r="H595" s="41"/>
      <c r="I595" s="41"/>
      <c r="J595" s="41"/>
      <c r="K595" s="41"/>
      <c r="L595" s="41"/>
      <c r="M595" s="41"/>
      <c r="N595" s="24"/>
      <c r="O595" s="24"/>
      <c r="P595" s="41"/>
      <c r="Q595" s="41"/>
      <c r="R595" s="41"/>
      <c r="S595" s="41"/>
      <c r="T595" s="41"/>
      <c r="U595" s="41"/>
      <c r="V595" s="41"/>
      <c r="W595" s="41"/>
      <c r="X595" s="41"/>
      <c r="Y595" s="41"/>
      <c r="Z595" s="41"/>
      <c r="AA595" s="41"/>
      <c r="AB595" s="41"/>
    </row>
    <row r="596" spans="1:28" ht="14.25" customHeight="1">
      <c r="A596" s="41"/>
      <c r="B596" s="41"/>
      <c r="C596" s="41"/>
      <c r="D596" s="41"/>
      <c r="E596" s="41"/>
      <c r="F596" s="41"/>
      <c r="G596" s="41"/>
      <c r="H596" s="41"/>
      <c r="I596" s="41"/>
      <c r="J596" s="41"/>
      <c r="K596" s="41"/>
      <c r="L596" s="41"/>
      <c r="M596" s="41"/>
      <c r="N596" s="24"/>
      <c r="O596" s="24"/>
      <c r="P596" s="41"/>
      <c r="Q596" s="41"/>
      <c r="R596" s="41"/>
      <c r="S596" s="41"/>
      <c r="T596" s="41"/>
      <c r="U596" s="41"/>
      <c r="V596" s="41"/>
      <c r="W596" s="41"/>
      <c r="X596" s="41"/>
      <c r="Y596" s="41"/>
      <c r="Z596" s="41"/>
      <c r="AA596" s="41"/>
      <c r="AB596" s="41"/>
    </row>
    <row r="597" spans="1:28" ht="14.25" customHeight="1">
      <c r="A597" s="41"/>
      <c r="B597" s="41"/>
      <c r="C597" s="41"/>
      <c r="D597" s="41"/>
      <c r="E597" s="41"/>
      <c r="F597" s="41"/>
      <c r="G597" s="41"/>
      <c r="H597" s="41"/>
      <c r="I597" s="41"/>
      <c r="J597" s="41"/>
      <c r="K597" s="41"/>
      <c r="L597" s="41"/>
      <c r="M597" s="41"/>
      <c r="N597" s="24"/>
      <c r="O597" s="24"/>
      <c r="P597" s="41"/>
      <c r="Q597" s="41"/>
      <c r="R597" s="41"/>
      <c r="S597" s="41"/>
      <c r="T597" s="41"/>
      <c r="U597" s="41"/>
      <c r="V597" s="41"/>
      <c r="W597" s="41"/>
      <c r="X597" s="41"/>
      <c r="Y597" s="41"/>
      <c r="Z597" s="41"/>
      <c r="AA597" s="41"/>
      <c r="AB597" s="41"/>
    </row>
    <row r="598" spans="1:28" ht="14.25" customHeight="1">
      <c r="A598" s="41"/>
      <c r="B598" s="41"/>
      <c r="C598" s="41"/>
      <c r="D598" s="41"/>
      <c r="E598" s="41"/>
      <c r="F598" s="41"/>
      <c r="G598" s="41"/>
      <c r="H598" s="41"/>
      <c r="I598" s="41"/>
      <c r="J598" s="41"/>
      <c r="K598" s="41"/>
      <c r="L598" s="41"/>
      <c r="M598" s="41"/>
      <c r="N598" s="24"/>
      <c r="O598" s="24"/>
      <c r="P598" s="41"/>
      <c r="Q598" s="41"/>
      <c r="R598" s="41"/>
      <c r="S598" s="41"/>
      <c r="T598" s="41"/>
      <c r="U598" s="41"/>
      <c r="V598" s="41"/>
      <c r="W598" s="41"/>
      <c r="X598" s="41"/>
      <c r="Y598" s="41"/>
      <c r="Z598" s="41"/>
      <c r="AA598" s="41"/>
      <c r="AB598" s="41"/>
    </row>
    <row r="599" spans="1:28" ht="14.25" customHeight="1">
      <c r="A599" s="41"/>
      <c r="B599" s="41"/>
      <c r="C599" s="41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24"/>
      <c r="O599" s="24"/>
      <c r="P599" s="41"/>
      <c r="Q599" s="41"/>
      <c r="R599" s="41"/>
      <c r="S599" s="41"/>
      <c r="T599" s="41"/>
      <c r="U599" s="41"/>
      <c r="V599" s="41"/>
      <c r="W599" s="41"/>
      <c r="X599" s="41"/>
      <c r="Y599" s="41"/>
      <c r="Z599" s="41"/>
      <c r="AA599" s="41"/>
      <c r="AB599" s="41"/>
    </row>
    <row r="600" spans="1:28" ht="14.25" customHeight="1">
      <c r="A600" s="41"/>
      <c r="B600" s="41"/>
      <c r="C600" s="41"/>
      <c r="D600" s="41"/>
      <c r="E600" s="41"/>
      <c r="F600" s="41"/>
      <c r="G600" s="41"/>
      <c r="H600" s="41"/>
      <c r="I600" s="41"/>
      <c r="J600" s="41"/>
      <c r="K600" s="41"/>
      <c r="L600" s="41"/>
      <c r="M600" s="41"/>
      <c r="N600" s="24"/>
      <c r="O600" s="24"/>
      <c r="P600" s="41"/>
      <c r="Q600" s="41"/>
      <c r="R600" s="41"/>
      <c r="S600" s="41"/>
      <c r="T600" s="41"/>
      <c r="U600" s="41"/>
      <c r="V600" s="41"/>
      <c r="W600" s="41"/>
      <c r="X600" s="41"/>
      <c r="Y600" s="41"/>
      <c r="Z600" s="41"/>
      <c r="AA600" s="41"/>
      <c r="AB600" s="41"/>
    </row>
    <row r="601" spans="1:28" ht="14.25" customHeight="1">
      <c r="A601" s="41"/>
      <c r="B601" s="41"/>
      <c r="C601" s="41"/>
      <c r="D601" s="41"/>
      <c r="E601" s="41"/>
      <c r="F601" s="41"/>
      <c r="G601" s="41"/>
      <c r="H601" s="41"/>
      <c r="I601" s="41"/>
      <c r="J601" s="41"/>
      <c r="K601" s="41"/>
      <c r="L601" s="41"/>
      <c r="M601" s="41"/>
      <c r="N601" s="24"/>
      <c r="O601" s="24"/>
      <c r="P601" s="41"/>
      <c r="Q601" s="41"/>
      <c r="R601" s="41"/>
      <c r="S601" s="41"/>
      <c r="T601" s="41"/>
      <c r="U601" s="41"/>
      <c r="V601" s="41"/>
      <c r="W601" s="41"/>
      <c r="X601" s="41"/>
      <c r="Y601" s="41"/>
      <c r="Z601" s="41"/>
      <c r="AA601" s="41"/>
      <c r="AB601" s="41"/>
    </row>
    <row r="602" spans="1:28" ht="14.25" customHeight="1">
      <c r="A602" s="41"/>
      <c r="B602" s="41"/>
      <c r="C602" s="41"/>
      <c r="D602" s="41"/>
      <c r="E602" s="41"/>
      <c r="F602" s="41"/>
      <c r="G602" s="41"/>
      <c r="H602" s="41"/>
      <c r="I602" s="41"/>
      <c r="J602" s="41"/>
      <c r="K602" s="41"/>
      <c r="L602" s="41"/>
      <c r="M602" s="41"/>
      <c r="N602" s="24"/>
      <c r="O602" s="24"/>
      <c r="P602" s="41"/>
      <c r="Q602" s="41"/>
      <c r="R602" s="41"/>
      <c r="S602" s="41"/>
      <c r="T602" s="41"/>
      <c r="U602" s="41"/>
      <c r="V602" s="41"/>
      <c r="W602" s="41"/>
      <c r="X602" s="41"/>
      <c r="Y602" s="41"/>
      <c r="Z602" s="41"/>
      <c r="AA602" s="41"/>
      <c r="AB602" s="41"/>
    </row>
    <row r="603" spans="1:28" ht="14.25" customHeight="1">
      <c r="A603" s="41"/>
      <c r="B603" s="41"/>
      <c r="C603" s="41"/>
      <c r="D603" s="41"/>
      <c r="E603" s="41"/>
      <c r="F603" s="41"/>
      <c r="G603" s="41"/>
      <c r="H603" s="41"/>
      <c r="I603" s="41"/>
      <c r="J603" s="41"/>
      <c r="K603" s="41"/>
      <c r="L603" s="41"/>
      <c r="M603" s="41"/>
      <c r="N603" s="24"/>
      <c r="O603" s="24"/>
      <c r="P603" s="41"/>
      <c r="Q603" s="41"/>
      <c r="R603" s="41"/>
      <c r="S603" s="41"/>
      <c r="T603" s="41"/>
      <c r="U603" s="41"/>
      <c r="V603" s="41"/>
      <c r="W603" s="41"/>
      <c r="X603" s="41"/>
      <c r="Y603" s="41"/>
      <c r="Z603" s="41"/>
      <c r="AA603" s="41"/>
      <c r="AB603" s="41"/>
    </row>
    <row r="604" spans="1:28" ht="14.25" customHeight="1">
      <c r="A604" s="41"/>
      <c r="B604" s="41"/>
      <c r="C604" s="41"/>
      <c r="D604" s="41"/>
      <c r="E604" s="41"/>
      <c r="F604" s="41"/>
      <c r="G604" s="41"/>
      <c r="H604" s="41"/>
      <c r="I604" s="41"/>
      <c r="J604" s="41"/>
      <c r="K604" s="41"/>
      <c r="L604" s="41"/>
      <c r="M604" s="41"/>
      <c r="N604" s="24"/>
      <c r="O604" s="24"/>
      <c r="P604" s="41"/>
      <c r="Q604" s="41"/>
      <c r="R604" s="41"/>
      <c r="S604" s="41"/>
      <c r="T604" s="41"/>
      <c r="U604" s="41"/>
      <c r="V604" s="41"/>
      <c r="W604" s="41"/>
      <c r="X604" s="41"/>
      <c r="Y604" s="41"/>
      <c r="Z604" s="41"/>
      <c r="AA604" s="41"/>
      <c r="AB604" s="41"/>
    </row>
    <row r="605" spans="1:28" ht="14.25" customHeight="1">
      <c r="A605" s="41"/>
      <c r="B605" s="41"/>
      <c r="C605" s="41"/>
      <c r="D605" s="41"/>
      <c r="E605" s="41"/>
      <c r="F605" s="41"/>
      <c r="G605" s="41"/>
      <c r="H605" s="41"/>
      <c r="I605" s="41"/>
      <c r="J605" s="41"/>
      <c r="K605" s="41"/>
      <c r="L605" s="41"/>
      <c r="M605" s="41"/>
      <c r="N605" s="24"/>
      <c r="O605" s="24"/>
      <c r="P605" s="41"/>
      <c r="Q605" s="41"/>
      <c r="R605" s="41"/>
      <c r="S605" s="41"/>
      <c r="T605" s="41"/>
      <c r="U605" s="41"/>
      <c r="V605" s="41"/>
      <c r="W605" s="41"/>
      <c r="X605" s="41"/>
      <c r="Y605" s="41"/>
      <c r="Z605" s="41"/>
      <c r="AA605" s="41"/>
      <c r="AB605" s="41"/>
    </row>
    <row r="606" spans="1:28" ht="14.25" customHeight="1">
      <c r="A606" s="41"/>
      <c r="B606" s="41"/>
      <c r="C606" s="41"/>
      <c r="D606" s="41"/>
      <c r="E606" s="41"/>
      <c r="F606" s="41"/>
      <c r="G606" s="41"/>
      <c r="H606" s="41"/>
      <c r="I606" s="41"/>
      <c r="J606" s="41"/>
      <c r="K606" s="41"/>
      <c r="L606" s="41"/>
      <c r="M606" s="41"/>
      <c r="N606" s="24"/>
      <c r="O606" s="24"/>
      <c r="P606" s="41"/>
      <c r="Q606" s="41"/>
      <c r="R606" s="41"/>
      <c r="S606" s="41"/>
      <c r="T606" s="41"/>
      <c r="U606" s="41"/>
      <c r="V606" s="41"/>
      <c r="W606" s="41"/>
      <c r="X606" s="41"/>
      <c r="Y606" s="41"/>
      <c r="Z606" s="41"/>
      <c r="AA606" s="41"/>
      <c r="AB606" s="41"/>
    </row>
    <row r="607" spans="1:28" ht="14.25" customHeight="1">
      <c r="A607" s="41"/>
      <c r="B607" s="41"/>
      <c r="C607" s="41"/>
      <c r="D607" s="41"/>
      <c r="E607" s="41"/>
      <c r="F607" s="41"/>
      <c r="G607" s="41"/>
      <c r="H607" s="41"/>
      <c r="I607" s="41"/>
      <c r="J607" s="41"/>
      <c r="K607" s="41"/>
      <c r="L607" s="41"/>
      <c r="M607" s="41"/>
      <c r="N607" s="24"/>
      <c r="O607" s="24"/>
      <c r="P607" s="41"/>
      <c r="Q607" s="41"/>
      <c r="R607" s="41"/>
      <c r="S607" s="41"/>
      <c r="T607" s="41"/>
      <c r="U607" s="41"/>
      <c r="V607" s="41"/>
      <c r="W607" s="41"/>
      <c r="X607" s="41"/>
      <c r="Y607" s="41"/>
      <c r="Z607" s="41"/>
      <c r="AA607" s="41"/>
      <c r="AB607" s="41"/>
    </row>
    <row r="608" spans="1:28" ht="14.25" customHeight="1">
      <c r="A608" s="41"/>
      <c r="B608" s="41"/>
      <c r="C608" s="41"/>
      <c r="D608" s="41"/>
      <c r="E608" s="41"/>
      <c r="F608" s="41"/>
      <c r="G608" s="41"/>
      <c r="H608" s="41"/>
      <c r="I608" s="41"/>
      <c r="J608" s="41"/>
      <c r="K608" s="41"/>
      <c r="L608" s="41"/>
      <c r="M608" s="41"/>
      <c r="N608" s="24"/>
      <c r="O608" s="24"/>
      <c r="P608" s="41"/>
      <c r="Q608" s="41"/>
      <c r="R608" s="41"/>
      <c r="S608" s="41"/>
      <c r="T608" s="41"/>
      <c r="U608" s="41"/>
      <c r="V608" s="41"/>
      <c r="W608" s="41"/>
      <c r="X608" s="41"/>
      <c r="Y608" s="41"/>
      <c r="Z608" s="41"/>
      <c r="AA608" s="41"/>
      <c r="AB608" s="41"/>
    </row>
    <row r="609" spans="1:28" ht="14.25" customHeight="1">
      <c r="A609" s="41"/>
      <c r="B609" s="41"/>
      <c r="C609" s="41"/>
      <c r="D609" s="41"/>
      <c r="E609" s="41"/>
      <c r="F609" s="41"/>
      <c r="G609" s="41"/>
      <c r="H609" s="41"/>
      <c r="I609" s="41"/>
      <c r="J609" s="41"/>
      <c r="K609" s="41"/>
      <c r="L609" s="41"/>
      <c r="M609" s="41"/>
      <c r="N609" s="24"/>
      <c r="O609" s="24"/>
      <c r="P609" s="41"/>
      <c r="Q609" s="41"/>
      <c r="R609" s="41"/>
      <c r="S609" s="41"/>
      <c r="T609" s="41"/>
      <c r="U609" s="41"/>
      <c r="V609" s="41"/>
      <c r="W609" s="41"/>
      <c r="X609" s="41"/>
      <c r="Y609" s="41"/>
      <c r="Z609" s="41"/>
      <c r="AA609" s="41"/>
      <c r="AB609" s="41"/>
    </row>
    <row r="610" spans="1:28" ht="14.25" customHeight="1">
      <c r="A610" s="41"/>
      <c r="B610" s="41"/>
      <c r="C610" s="41"/>
      <c r="D610" s="41"/>
      <c r="E610" s="41"/>
      <c r="F610" s="41"/>
      <c r="G610" s="41"/>
      <c r="H610" s="41"/>
      <c r="I610" s="41"/>
      <c r="J610" s="41"/>
      <c r="K610" s="41"/>
      <c r="L610" s="41"/>
      <c r="M610" s="41"/>
      <c r="N610" s="24"/>
      <c r="O610" s="24"/>
      <c r="P610" s="41"/>
      <c r="Q610" s="41"/>
      <c r="R610" s="41"/>
      <c r="S610" s="41"/>
      <c r="T610" s="41"/>
      <c r="U610" s="41"/>
      <c r="V610" s="41"/>
      <c r="W610" s="41"/>
      <c r="X610" s="41"/>
      <c r="Y610" s="41"/>
      <c r="Z610" s="41"/>
      <c r="AA610" s="41"/>
      <c r="AB610" s="41"/>
    </row>
    <row r="611" spans="1:28" ht="14.25" customHeight="1">
      <c r="A611" s="41"/>
      <c r="B611" s="41"/>
      <c r="C611" s="41"/>
      <c r="D611" s="41"/>
      <c r="E611" s="41"/>
      <c r="F611" s="41"/>
      <c r="G611" s="41"/>
      <c r="H611" s="41"/>
      <c r="I611" s="41"/>
      <c r="J611" s="41"/>
      <c r="K611" s="41"/>
      <c r="L611" s="41"/>
      <c r="M611" s="41"/>
      <c r="N611" s="24"/>
      <c r="O611" s="24"/>
      <c r="P611" s="41"/>
      <c r="Q611" s="41"/>
      <c r="R611" s="41"/>
      <c r="S611" s="41"/>
      <c r="T611" s="41"/>
      <c r="U611" s="41"/>
      <c r="V611" s="41"/>
      <c r="W611" s="41"/>
      <c r="X611" s="41"/>
      <c r="Y611" s="41"/>
      <c r="Z611" s="41"/>
      <c r="AA611" s="41"/>
      <c r="AB611" s="41"/>
    </row>
    <row r="612" spans="1:28" ht="14.25" customHeight="1">
      <c r="A612" s="41"/>
      <c r="B612" s="41"/>
      <c r="C612" s="41"/>
      <c r="D612" s="41"/>
      <c r="E612" s="41"/>
      <c r="F612" s="41"/>
      <c r="G612" s="41"/>
      <c r="H612" s="41"/>
      <c r="I612" s="41"/>
      <c r="J612" s="41"/>
      <c r="K612" s="41"/>
      <c r="L612" s="41"/>
      <c r="M612" s="41"/>
      <c r="N612" s="24"/>
      <c r="O612" s="24"/>
      <c r="P612" s="41"/>
      <c r="Q612" s="41"/>
      <c r="R612" s="41"/>
      <c r="S612" s="41"/>
      <c r="T612" s="41"/>
      <c r="U612" s="41"/>
      <c r="V612" s="41"/>
      <c r="W612" s="41"/>
      <c r="X612" s="41"/>
      <c r="Y612" s="41"/>
      <c r="Z612" s="41"/>
      <c r="AA612" s="41"/>
      <c r="AB612" s="41"/>
    </row>
    <row r="613" spans="1:28" ht="14.25" customHeight="1">
      <c r="A613" s="41"/>
      <c r="B613" s="41"/>
      <c r="C613" s="41"/>
      <c r="D613" s="41"/>
      <c r="E613" s="41"/>
      <c r="F613" s="41"/>
      <c r="G613" s="41"/>
      <c r="H613" s="41"/>
      <c r="I613" s="41"/>
      <c r="J613" s="41"/>
      <c r="K613" s="41"/>
      <c r="L613" s="41"/>
      <c r="M613" s="41"/>
      <c r="N613" s="24"/>
      <c r="O613" s="24"/>
      <c r="P613" s="41"/>
      <c r="Q613" s="41"/>
      <c r="R613" s="41"/>
      <c r="S613" s="41"/>
      <c r="T613" s="41"/>
      <c r="U613" s="41"/>
      <c r="V613" s="41"/>
      <c r="W613" s="41"/>
      <c r="X613" s="41"/>
      <c r="Y613" s="41"/>
      <c r="Z613" s="41"/>
      <c r="AA613" s="41"/>
      <c r="AB613" s="41"/>
    </row>
    <row r="614" spans="1:28" ht="14.25" customHeight="1">
      <c r="A614" s="41"/>
      <c r="B614" s="41"/>
      <c r="C614" s="41"/>
      <c r="D614" s="41"/>
      <c r="E614" s="41"/>
      <c r="F614" s="41"/>
      <c r="G614" s="41"/>
      <c r="H614" s="41"/>
      <c r="I614" s="41"/>
      <c r="J614" s="41"/>
      <c r="K614" s="41"/>
      <c r="L614" s="41"/>
      <c r="M614" s="41"/>
      <c r="N614" s="24"/>
      <c r="O614" s="24"/>
      <c r="P614" s="41"/>
      <c r="Q614" s="41"/>
      <c r="R614" s="41"/>
      <c r="S614" s="41"/>
      <c r="T614" s="41"/>
      <c r="U614" s="41"/>
      <c r="V614" s="41"/>
      <c r="W614" s="41"/>
      <c r="X614" s="41"/>
      <c r="Y614" s="41"/>
      <c r="Z614" s="41"/>
      <c r="AA614" s="41"/>
      <c r="AB614" s="41"/>
    </row>
    <row r="615" spans="1:28" ht="14.25" customHeight="1">
      <c r="A615" s="41"/>
      <c r="B615" s="41"/>
      <c r="C615" s="41"/>
      <c r="D615" s="41"/>
      <c r="E615" s="41"/>
      <c r="F615" s="41"/>
      <c r="G615" s="41"/>
      <c r="H615" s="41"/>
      <c r="I615" s="41"/>
      <c r="J615" s="41"/>
      <c r="K615" s="41"/>
      <c r="L615" s="41"/>
      <c r="M615" s="41"/>
      <c r="N615" s="24"/>
      <c r="O615" s="24"/>
      <c r="P615" s="41"/>
      <c r="Q615" s="41"/>
      <c r="R615" s="41"/>
      <c r="S615" s="41"/>
      <c r="T615" s="41"/>
      <c r="U615" s="41"/>
      <c r="V615" s="41"/>
      <c r="W615" s="41"/>
      <c r="X615" s="41"/>
      <c r="Y615" s="41"/>
      <c r="Z615" s="41"/>
      <c r="AA615" s="41"/>
      <c r="AB615" s="41"/>
    </row>
    <row r="616" spans="1:28" ht="14.25" customHeight="1">
      <c r="A616" s="41"/>
      <c r="B616" s="41"/>
      <c r="C616" s="41"/>
      <c r="D616" s="41"/>
      <c r="E616" s="41"/>
      <c r="F616" s="41"/>
      <c r="G616" s="41"/>
      <c r="H616" s="41"/>
      <c r="I616" s="41"/>
      <c r="J616" s="41"/>
      <c r="K616" s="41"/>
      <c r="L616" s="41"/>
      <c r="M616" s="41"/>
      <c r="N616" s="24"/>
      <c r="O616" s="24"/>
      <c r="P616" s="41"/>
      <c r="Q616" s="41"/>
      <c r="R616" s="41"/>
      <c r="S616" s="41"/>
      <c r="T616" s="41"/>
      <c r="U616" s="41"/>
      <c r="V616" s="41"/>
      <c r="W616" s="41"/>
      <c r="X616" s="41"/>
      <c r="Y616" s="41"/>
      <c r="Z616" s="41"/>
      <c r="AA616" s="41"/>
      <c r="AB616" s="41"/>
    </row>
    <row r="617" spans="1:28" ht="14.25" customHeight="1">
      <c r="A617" s="41"/>
      <c r="B617" s="41"/>
      <c r="C617" s="41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24"/>
      <c r="O617" s="24"/>
      <c r="P617" s="41"/>
      <c r="Q617" s="41"/>
      <c r="R617" s="41"/>
      <c r="S617" s="41"/>
      <c r="T617" s="41"/>
      <c r="U617" s="41"/>
      <c r="V617" s="41"/>
      <c r="W617" s="41"/>
      <c r="X617" s="41"/>
      <c r="Y617" s="41"/>
      <c r="Z617" s="41"/>
      <c r="AA617" s="41"/>
      <c r="AB617" s="41"/>
    </row>
    <row r="618" spans="1:28" ht="14.25" customHeight="1">
      <c r="A618" s="41"/>
      <c r="B618" s="41"/>
      <c r="C618" s="41"/>
      <c r="D618" s="41"/>
      <c r="E618" s="41"/>
      <c r="F618" s="41"/>
      <c r="G618" s="41"/>
      <c r="H618" s="41"/>
      <c r="I618" s="41"/>
      <c r="J618" s="41"/>
      <c r="K618" s="41"/>
      <c r="L618" s="41"/>
      <c r="M618" s="41"/>
      <c r="N618" s="24"/>
      <c r="O618" s="24"/>
      <c r="P618" s="41"/>
      <c r="Q618" s="41"/>
      <c r="R618" s="41"/>
      <c r="S618" s="41"/>
      <c r="T618" s="41"/>
      <c r="U618" s="41"/>
      <c r="V618" s="41"/>
      <c r="W618" s="41"/>
      <c r="X618" s="41"/>
      <c r="Y618" s="41"/>
      <c r="Z618" s="41"/>
      <c r="AA618" s="41"/>
      <c r="AB618" s="41"/>
    </row>
    <row r="619" spans="1:28" ht="14.25" customHeight="1">
      <c r="A619" s="41"/>
      <c r="B619" s="41"/>
      <c r="C619" s="41"/>
      <c r="D619" s="41"/>
      <c r="E619" s="41"/>
      <c r="F619" s="41"/>
      <c r="G619" s="41"/>
      <c r="H619" s="41"/>
      <c r="I619" s="41"/>
      <c r="J619" s="41"/>
      <c r="K619" s="41"/>
      <c r="L619" s="41"/>
      <c r="M619" s="41"/>
      <c r="N619" s="24"/>
      <c r="O619" s="24"/>
      <c r="P619" s="41"/>
      <c r="Q619" s="41"/>
      <c r="R619" s="41"/>
      <c r="S619" s="41"/>
      <c r="T619" s="41"/>
      <c r="U619" s="41"/>
      <c r="V619" s="41"/>
      <c r="W619" s="41"/>
      <c r="X619" s="41"/>
      <c r="Y619" s="41"/>
      <c r="Z619" s="41"/>
      <c r="AA619" s="41"/>
      <c r="AB619" s="41"/>
    </row>
    <row r="620" spans="1:28" ht="14.25" customHeight="1">
      <c r="A620" s="41"/>
      <c r="B620" s="41"/>
      <c r="C620" s="41"/>
      <c r="D620" s="41"/>
      <c r="E620" s="41"/>
      <c r="F620" s="41"/>
      <c r="G620" s="41"/>
      <c r="H620" s="41"/>
      <c r="I620" s="41"/>
      <c r="J620" s="41"/>
      <c r="K620" s="41"/>
      <c r="L620" s="41"/>
      <c r="M620" s="41"/>
      <c r="N620" s="24"/>
      <c r="O620" s="24"/>
      <c r="P620" s="41"/>
      <c r="Q620" s="41"/>
      <c r="R620" s="41"/>
      <c r="S620" s="41"/>
      <c r="T620" s="41"/>
      <c r="U620" s="41"/>
      <c r="V620" s="41"/>
      <c r="W620" s="41"/>
      <c r="X620" s="41"/>
      <c r="Y620" s="41"/>
      <c r="Z620" s="41"/>
      <c r="AA620" s="41"/>
      <c r="AB620" s="41"/>
    </row>
    <row r="621" spans="1:28" ht="14.25" customHeight="1">
      <c r="A621" s="41"/>
      <c r="B621" s="41"/>
      <c r="C621" s="41"/>
      <c r="D621" s="41"/>
      <c r="E621" s="41"/>
      <c r="F621" s="41"/>
      <c r="G621" s="41"/>
      <c r="H621" s="41"/>
      <c r="I621" s="41"/>
      <c r="J621" s="41"/>
      <c r="K621" s="41"/>
      <c r="L621" s="41"/>
      <c r="M621" s="41"/>
      <c r="N621" s="24"/>
      <c r="O621" s="24"/>
      <c r="P621" s="41"/>
      <c r="Q621" s="41"/>
      <c r="R621" s="41"/>
      <c r="S621" s="41"/>
      <c r="T621" s="41"/>
      <c r="U621" s="41"/>
      <c r="V621" s="41"/>
      <c r="W621" s="41"/>
      <c r="X621" s="41"/>
      <c r="Y621" s="41"/>
      <c r="Z621" s="41"/>
      <c r="AA621" s="41"/>
      <c r="AB621" s="41"/>
    </row>
    <row r="622" spans="1:28" ht="14.25" customHeight="1">
      <c r="A622" s="41"/>
      <c r="B622" s="41"/>
      <c r="C622" s="41"/>
      <c r="D622" s="41"/>
      <c r="E622" s="41"/>
      <c r="F622" s="41"/>
      <c r="G622" s="41"/>
      <c r="H622" s="41"/>
      <c r="I622" s="41"/>
      <c r="J622" s="41"/>
      <c r="K622" s="41"/>
      <c r="L622" s="41"/>
      <c r="M622" s="41"/>
      <c r="N622" s="24"/>
      <c r="O622" s="24"/>
      <c r="P622" s="41"/>
      <c r="Q622" s="41"/>
      <c r="R622" s="41"/>
      <c r="S622" s="41"/>
      <c r="T622" s="41"/>
      <c r="U622" s="41"/>
      <c r="V622" s="41"/>
      <c r="W622" s="41"/>
      <c r="X622" s="41"/>
      <c r="Y622" s="41"/>
      <c r="Z622" s="41"/>
      <c r="AA622" s="41"/>
      <c r="AB622" s="41"/>
    </row>
    <row r="623" spans="1:28" ht="14.25" customHeight="1">
      <c r="A623" s="41"/>
      <c r="B623" s="41"/>
      <c r="C623" s="41"/>
      <c r="D623" s="41"/>
      <c r="E623" s="41"/>
      <c r="F623" s="41"/>
      <c r="G623" s="41"/>
      <c r="H623" s="41"/>
      <c r="I623" s="41"/>
      <c r="J623" s="41"/>
      <c r="K623" s="41"/>
      <c r="L623" s="41"/>
      <c r="M623" s="41"/>
      <c r="N623" s="24"/>
      <c r="O623" s="24"/>
      <c r="P623" s="41"/>
      <c r="Q623" s="41"/>
      <c r="R623" s="41"/>
      <c r="S623" s="41"/>
      <c r="T623" s="41"/>
      <c r="U623" s="41"/>
      <c r="V623" s="41"/>
      <c r="W623" s="41"/>
      <c r="X623" s="41"/>
      <c r="Y623" s="41"/>
      <c r="Z623" s="41"/>
      <c r="AA623" s="41"/>
      <c r="AB623" s="41"/>
    </row>
    <row r="624" spans="1:28" ht="14.25" customHeight="1">
      <c r="A624" s="41"/>
      <c r="B624" s="41"/>
      <c r="C624" s="41"/>
      <c r="D624" s="41"/>
      <c r="E624" s="41"/>
      <c r="F624" s="41"/>
      <c r="G624" s="41"/>
      <c r="H624" s="41"/>
      <c r="I624" s="41"/>
      <c r="J624" s="41"/>
      <c r="K624" s="41"/>
      <c r="L624" s="41"/>
      <c r="M624" s="41"/>
      <c r="N624" s="24"/>
      <c r="O624" s="24"/>
      <c r="P624" s="41"/>
      <c r="Q624" s="41"/>
      <c r="R624" s="41"/>
      <c r="S624" s="41"/>
      <c r="T624" s="41"/>
      <c r="U624" s="41"/>
      <c r="V624" s="41"/>
      <c r="W624" s="41"/>
      <c r="X624" s="41"/>
      <c r="Y624" s="41"/>
      <c r="Z624" s="41"/>
      <c r="AA624" s="41"/>
      <c r="AB624" s="41"/>
    </row>
    <row r="625" spans="1:28" ht="14.25" customHeight="1">
      <c r="A625" s="41"/>
      <c r="B625" s="41"/>
      <c r="C625" s="41"/>
      <c r="D625" s="41"/>
      <c r="E625" s="41"/>
      <c r="F625" s="41"/>
      <c r="G625" s="41"/>
      <c r="H625" s="41"/>
      <c r="I625" s="41"/>
      <c r="J625" s="41"/>
      <c r="K625" s="41"/>
      <c r="L625" s="41"/>
      <c r="M625" s="41"/>
      <c r="N625" s="24"/>
      <c r="O625" s="24"/>
      <c r="P625" s="41"/>
      <c r="Q625" s="41"/>
      <c r="R625" s="41"/>
      <c r="S625" s="41"/>
      <c r="T625" s="41"/>
      <c r="U625" s="41"/>
      <c r="V625" s="41"/>
      <c r="W625" s="41"/>
      <c r="X625" s="41"/>
      <c r="Y625" s="41"/>
      <c r="Z625" s="41"/>
      <c r="AA625" s="41"/>
      <c r="AB625" s="41"/>
    </row>
    <row r="626" spans="1:28" ht="14.25" customHeight="1">
      <c r="A626" s="41"/>
      <c r="B626" s="41"/>
      <c r="C626" s="41"/>
      <c r="D626" s="41"/>
      <c r="E626" s="41"/>
      <c r="F626" s="41"/>
      <c r="G626" s="41"/>
      <c r="H626" s="41"/>
      <c r="I626" s="41"/>
      <c r="J626" s="41"/>
      <c r="K626" s="41"/>
      <c r="L626" s="41"/>
      <c r="M626" s="41"/>
      <c r="N626" s="24"/>
      <c r="O626" s="24"/>
      <c r="P626" s="41"/>
      <c r="Q626" s="41"/>
      <c r="R626" s="41"/>
      <c r="S626" s="41"/>
      <c r="T626" s="41"/>
      <c r="U626" s="41"/>
      <c r="V626" s="41"/>
      <c r="W626" s="41"/>
      <c r="X626" s="41"/>
      <c r="Y626" s="41"/>
      <c r="Z626" s="41"/>
      <c r="AA626" s="41"/>
      <c r="AB626" s="41"/>
    </row>
    <row r="627" spans="1:28" ht="14.25" customHeight="1">
      <c r="A627" s="41"/>
      <c r="B627" s="41"/>
      <c r="C627" s="41"/>
      <c r="D627" s="41"/>
      <c r="E627" s="41"/>
      <c r="F627" s="41"/>
      <c r="G627" s="41"/>
      <c r="H627" s="41"/>
      <c r="I627" s="41"/>
      <c r="J627" s="41"/>
      <c r="K627" s="41"/>
      <c r="L627" s="41"/>
      <c r="M627" s="41"/>
      <c r="N627" s="24"/>
      <c r="O627" s="24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  <c r="AA627" s="41"/>
      <c r="AB627" s="41"/>
    </row>
    <row r="628" spans="1:28" ht="14.25" customHeight="1">
      <c r="A628" s="41"/>
      <c r="B628" s="41"/>
      <c r="C628" s="41"/>
      <c r="D628" s="41"/>
      <c r="E628" s="41"/>
      <c r="F628" s="41"/>
      <c r="G628" s="41"/>
      <c r="H628" s="41"/>
      <c r="I628" s="41"/>
      <c r="J628" s="41"/>
      <c r="K628" s="41"/>
      <c r="L628" s="41"/>
      <c r="M628" s="41"/>
      <c r="N628" s="24"/>
      <c r="O628" s="24"/>
      <c r="P628" s="41"/>
      <c r="Q628" s="41"/>
      <c r="R628" s="41"/>
      <c r="S628" s="41"/>
      <c r="T628" s="41"/>
      <c r="U628" s="41"/>
      <c r="V628" s="41"/>
      <c r="W628" s="41"/>
      <c r="X628" s="41"/>
      <c r="Y628" s="41"/>
      <c r="Z628" s="41"/>
      <c r="AA628" s="41"/>
      <c r="AB628" s="41"/>
    </row>
    <row r="629" spans="1:28" ht="14.25" customHeight="1">
      <c r="A629" s="41"/>
      <c r="B629" s="41"/>
      <c r="C629" s="41"/>
      <c r="D629" s="41"/>
      <c r="E629" s="41"/>
      <c r="F629" s="41"/>
      <c r="G629" s="41"/>
      <c r="H629" s="41"/>
      <c r="I629" s="41"/>
      <c r="J629" s="41"/>
      <c r="K629" s="41"/>
      <c r="L629" s="41"/>
      <c r="M629" s="41"/>
      <c r="N629" s="24"/>
      <c r="O629" s="24"/>
      <c r="P629" s="41"/>
      <c r="Q629" s="41"/>
      <c r="R629" s="41"/>
      <c r="S629" s="41"/>
      <c r="T629" s="41"/>
      <c r="U629" s="41"/>
      <c r="V629" s="41"/>
      <c r="W629" s="41"/>
      <c r="X629" s="41"/>
      <c r="Y629" s="41"/>
      <c r="Z629" s="41"/>
      <c r="AA629" s="41"/>
      <c r="AB629" s="41"/>
    </row>
    <row r="630" spans="1:28" ht="14.25" customHeight="1">
      <c r="A630" s="41"/>
      <c r="B630" s="41"/>
      <c r="C630" s="41"/>
      <c r="D630" s="41"/>
      <c r="E630" s="41"/>
      <c r="F630" s="41"/>
      <c r="G630" s="41"/>
      <c r="H630" s="41"/>
      <c r="I630" s="41"/>
      <c r="J630" s="41"/>
      <c r="K630" s="41"/>
      <c r="L630" s="41"/>
      <c r="M630" s="41"/>
      <c r="N630" s="24"/>
      <c r="O630" s="24"/>
      <c r="P630" s="41"/>
      <c r="Q630" s="41"/>
      <c r="R630" s="41"/>
      <c r="S630" s="41"/>
      <c r="T630" s="41"/>
      <c r="U630" s="41"/>
      <c r="V630" s="41"/>
      <c r="W630" s="41"/>
      <c r="X630" s="41"/>
      <c r="Y630" s="41"/>
      <c r="Z630" s="41"/>
      <c r="AA630" s="41"/>
      <c r="AB630" s="41"/>
    </row>
    <row r="631" spans="1:28" ht="14.25" customHeight="1">
      <c r="A631" s="41"/>
      <c r="B631" s="41"/>
      <c r="C631" s="41"/>
      <c r="D631" s="41"/>
      <c r="E631" s="41"/>
      <c r="F631" s="41"/>
      <c r="G631" s="41"/>
      <c r="H631" s="41"/>
      <c r="I631" s="41"/>
      <c r="J631" s="41"/>
      <c r="K631" s="41"/>
      <c r="L631" s="41"/>
      <c r="M631" s="41"/>
      <c r="N631" s="24"/>
      <c r="O631" s="24"/>
      <c r="P631" s="41"/>
      <c r="Q631" s="41"/>
      <c r="R631" s="41"/>
      <c r="S631" s="41"/>
      <c r="T631" s="41"/>
      <c r="U631" s="41"/>
      <c r="V631" s="41"/>
      <c r="W631" s="41"/>
      <c r="X631" s="41"/>
      <c r="Y631" s="41"/>
      <c r="Z631" s="41"/>
      <c r="AA631" s="41"/>
      <c r="AB631" s="41"/>
    </row>
    <row r="632" spans="1:28" ht="14.25" customHeight="1">
      <c r="A632" s="41"/>
      <c r="B632" s="41"/>
      <c r="C632" s="41"/>
      <c r="D632" s="41"/>
      <c r="E632" s="41"/>
      <c r="F632" s="41"/>
      <c r="G632" s="41"/>
      <c r="H632" s="41"/>
      <c r="I632" s="41"/>
      <c r="J632" s="41"/>
      <c r="K632" s="41"/>
      <c r="L632" s="41"/>
      <c r="M632" s="41"/>
      <c r="N632" s="24"/>
      <c r="O632" s="24"/>
      <c r="P632" s="41"/>
      <c r="Q632" s="41"/>
      <c r="R632" s="41"/>
      <c r="S632" s="41"/>
      <c r="T632" s="41"/>
      <c r="U632" s="41"/>
      <c r="V632" s="41"/>
      <c r="W632" s="41"/>
      <c r="X632" s="41"/>
      <c r="Y632" s="41"/>
      <c r="Z632" s="41"/>
      <c r="AA632" s="41"/>
      <c r="AB632" s="41"/>
    </row>
    <row r="633" spans="1:28" ht="14.25" customHeight="1">
      <c r="A633" s="41"/>
      <c r="B633" s="41"/>
      <c r="C633" s="41"/>
      <c r="D633" s="41"/>
      <c r="E633" s="41"/>
      <c r="F633" s="41"/>
      <c r="G633" s="41"/>
      <c r="H633" s="41"/>
      <c r="I633" s="41"/>
      <c r="J633" s="41"/>
      <c r="K633" s="41"/>
      <c r="L633" s="41"/>
      <c r="M633" s="41"/>
      <c r="N633" s="24"/>
      <c r="O633" s="24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  <c r="AA633" s="41"/>
      <c r="AB633" s="41"/>
    </row>
    <row r="634" spans="1:28" ht="14.25" customHeight="1">
      <c r="A634" s="41"/>
      <c r="B634" s="41"/>
      <c r="C634" s="41"/>
      <c r="D634" s="41"/>
      <c r="E634" s="41"/>
      <c r="F634" s="41"/>
      <c r="G634" s="41"/>
      <c r="H634" s="41"/>
      <c r="I634" s="41"/>
      <c r="J634" s="41"/>
      <c r="K634" s="41"/>
      <c r="L634" s="41"/>
      <c r="M634" s="41"/>
      <c r="N634" s="24"/>
      <c r="O634" s="24"/>
      <c r="P634" s="41"/>
      <c r="Q634" s="41"/>
      <c r="R634" s="41"/>
      <c r="S634" s="41"/>
      <c r="T634" s="41"/>
      <c r="U634" s="41"/>
      <c r="V634" s="41"/>
      <c r="W634" s="41"/>
      <c r="X634" s="41"/>
      <c r="Y634" s="41"/>
      <c r="Z634" s="41"/>
      <c r="AA634" s="41"/>
      <c r="AB634" s="41"/>
    </row>
    <row r="635" spans="1:28" ht="14.25" customHeight="1">
      <c r="A635" s="41"/>
      <c r="B635" s="41"/>
      <c r="C635" s="41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24"/>
      <c r="O635" s="24"/>
      <c r="P635" s="41"/>
      <c r="Q635" s="41"/>
      <c r="R635" s="41"/>
      <c r="S635" s="41"/>
      <c r="T635" s="41"/>
      <c r="U635" s="41"/>
      <c r="V635" s="41"/>
      <c r="W635" s="41"/>
      <c r="X635" s="41"/>
      <c r="Y635" s="41"/>
      <c r="Z635" s="41"/>
      <c r="AA635" s="41"/>
      <c r="AB635" s="41"/>
    </row>
    <row r="636" spans="1:28" ht="14.25" customHeight="1">
      <c r="A636" s="41"/>
      <c r="B636" s="41"/>
      <c r="C636" s="41"/>
      <c r="D636" s="41"/>
      <c r="E636" s="41"/>
      <c r="F636" s="41"/>
      <c r="G636" s="41"/>
      <c r="H636" s="41"/>
      <c r="I636" s="41"/>
      <c r="J636" s="41"/>
      <c r="K636" s="41"/>
      <c r="L636" s="41"/>
      <c r="M636" s="41"/>
      <c r="N636" s="24"/>
      <c r="O636" s="24"/>
      <c r="P636" s="41"/>
      <c r="Q636" s="41"/>
      <c r="R636" s="41"/>
      <c r="S636" s="41"/>
      <c r="T636" s="41"/>
      <c r="U636" s="41"/>
      <c r="V636" s="41"/>
      <c r="W636" s="41"/>
      <c r="X636" s="41"/>
      <c r="Y636" s="41"/>
      <c r="Z636" s="41"/>
      <c r="AA636" s="41"/>
      <c r="AB636" s="41"/>
    </row>
    <row r="637" spans="1:28" ht="14.25" customHeight="1">
      <c r="A637" s="41"/>
      <c r="B637" s="41"/>
      <c r="C637" s="41"/>
      <c r="D637" s="41"/>
      <c r="E637" s="41"/>
      <c r="F637" s="41"/>
      <c r="G637" s="41"/>
      <c r="H637" s="41"/>
      <c r="I637" s="41"/>
      <c r="J637" s="41"/>
      <c r="K637" s="41"/>
      <c r="L637" s="41"/>
      <c r="M637" s="41"/>
      <c r="N637" s="24"/>
      <c r="O637" s="24"/>
      <c r="P637" s="41"/>
      <c r="Q637" s="41"/>
      <c r="R637" s="41"/>
      <c r="S637" s="41"/>
      <c r="T637" s="41"/>
      <c r="U637" s="41"/>
      <c r="V637" s="41"/>
      <c r="W637" s="41"/>
      <c r="X637" s="41"/>
      <c r="Y637" s="41"/>
      <c r="Z637" s="41"/>
      <c r="AA637" s="41"/>
      <c r="AB637" s="41"/>
    </row>
    <row r="638" spans="1:28" ht="14.25" customHeight="1">
      <c r="A638" s="41"/>
      <c r="B638" s="41"/>
      <c r="C638" s="41"/>
      <c r="D638" s="41"/>
      <c r="E638" s="41"/>
      <c r="F638" s="41"/>
      <c r="G638" s="41"/>
      <c r="H638" s="41"/>
      <c r="I638" s="41"/>
      <c r="J638" s="41"/>
      <c r="K638" s="41"/>
      <c r="L638" s="41"/>
      <c r="M638" s="41"/>
      <c r="N638" s="24"/>
      <c r="O638" s="24"/>
      <c r="P638" s="41"/>
      <c r="Q638" s="41"/>
      <c r="R638" s="41"/>
      <c r="S638" s="41"/>
      <c r="T638" s="41"/>
      <c r="U638" s="41"/>
      <c r="V638" s="41"/>
      <c r="W638" s="41"/>
      <c r="X638" s="41"/>
      <c r="Y638" s="41"/>
      <c r="Z638" s="41"/>
      <c r="AA638" s="41"/>
      <c r="AB638" s="41"/>
    </row>
    <row r="639" spans="1:28" ht="14.25" customHeight="1">
      <c r="A639" s="41"/>
      <c r="B639" s="41"/>
      <c r="C639" s="41"/>
      <c r="D639" s="41"/>
      <c r="E639" s="41"/>
      <c r="F639" s="41"/>
      <c r="G639" s="41"/>
      <c r="H639" s="41"/>
      <c r="I639" s="41"/>
      <c r="J639" s="41"/>
      <c r="K639" s="41"/>
      <c r="L639" s="41"/>
      <c r="M639" s="41"/>
      <c r="N639" s="24"/>
      <c r="O639" s="24"/>
      <c r="P639" s="41"/>
      <c r="Q639" s="41"/>
      <c r="R639" s="41"/>
      <c r="S639" s="41"/>
      <c r="T639" s="41"/>
      <c r="U639" s="41"/>
      <c r="V639" s="41"/>
      <c r="W639" s="41"/>
      <c r="X639" s="41"/>
      <c r="Y639" s="41"/>
      <c r="Z639" s="41"/>
      <c r="AA639" s="41"/>
      <c r="AB639" s="41"/>
    </row>
    <row r="640" spans="1:28" ht="14.25" customHeight="1">
      <c r="A640" s="41"/>
      <c r="B640" s="41"/>
      <c r="C640" s="41"/>
      <c r="D640" s="41"/>
      <c r="E640" s="41"/>
      <c r="F640" s="41"/>
      <c r="G640" s="41"/>
      <c r="H640" s="41"/>
      <c r="I640" s="41"/>
      <c r="J640" s="41"/>
      <c r="K640" s="41"/>
      <c r="L640" s="41"/>
      <c r="M640" s="41"/>
      <c r="N640" s="24"/>
      <c r="O640" s="24"/>
      <c r="P640" s="41"/>
      <c r="Q640" s="41"/>
      <c r="R640" s="41"/>
      <c r="S640" s="41"/>
      <c r="T640" s="41"/>
      <c r="U640" s="41"/>
      <c r="V640" s="41"/>
      <c r="W640" s="41"/>
      <c r="X640" s="41"/>
      <c r="Y640" s="41"/>
      <c r="Z640" s="41"/>
      <c r="AA640" s="41"/>
      <c r="AB640" s="41"/>
    </row>
    <row r="641" spans="1:28" ht="14.25" customHeight="1">
      <c r="A641" s="41"/>
      <c r="B641" s="41"/>
      <c r="C641" s="41"/>
      <c r="D641" s="41"/>
      <c r="E641" s="41"/>
      <c r="F641" s="41"/>
      <c r="G641" s="41"/>
      <c r="H641" s="41"/>
      <c r="I641" s="41"/>
      <c r="J641" s="41"/>
      <c r="K641" s="41"/>
      <c r="L641" s="41"/>
      <c r="M641" s="41"/>
      <c r="N641" s="24"/>
      <c r="O641" s="24"/>
      <c r="P641" s="41"/>
      <c r="Q641" s="41"/>
      <c r="R641" s="41"/>
      <c r="S641" s="41"/>
      <c r="T641" s="41"/>
      <c r="U641" s="41"/>
      <c r="V641" s="41"/>
      <c r="W641" s="41"/>
      <c r="X641" s="41"/>
      <c r="Y641" s="41"/>
      <c r="Z641" s="41"/>
      <c r="AA641" s="41"/>
      <c r="AB641" s="41"/>
    </row>
    <row r="642" spans="1:28" ht="14.25" customHeight="1">
      <c r="A642" s="41"/>
      <c r="B642" s="41"/>
      <c r="C642" s="41"/>
      <c r="D642" s="41"/>
      <c r="E642" s="41"/>
      <c r="F642" s="41"/>
      <c r="G642" s="41"/>
      <c r="H642" s="41"/>
      <c r="I642" s="41"/>
      <c r="J642" s="41"/>
      <c r="K642" s="41"/>
      <c r="L642" s="41"/>
      <c r="M642" s="41"/>
      <c r="N642" s="24"/>
      <c r="O642" s="24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  <c r="AB642" s="41"/>
    </row>
    <row r="643" spans="1:28" ht="14.25" customHeight="1">
      <c r="A643" s="41"/>
      <c r="B643" s="41"/>
      <c r="C643" s="41"/>
      <c r="D643" s="41"/>
      <c r="E643" s="41"/>
      <c r="F643" s="41"/>
      <c r="G643" s="41"/>
      <c r="H643" s="41"/>
      <c r="I643" s="41"/>
      <c r="J643" s="41"/>
      <c r="K643" s="41"/>
      <c r="L643" s="41"/>
      <c r="M643" s="41"/>
      <c r="N643" s="24"/>
      <c r="O643" s="24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</row>
    <row r="644" spans="1:28" ht="14.25" customHeight="1">
      <c r="A644" s="41"/>
      <c r="B644" s="41"/>
      <c r="C644" s="41"/>
      <c r="D644" s="41"/>
      <c r="E644" s="41"/>
      <c r="F644" s="41"/>
      <c r="G644" s="41"/>
      <c r="H644" s="41"/>
      <c r="I644" s="41"/>
      <c r="J644" s="41"/>
      <c r="K644" s="41"/>
      <c r="L644" s="41"/>
      <c r="M644" s="41"/>
      <c r="N644" s="24"/>
      <c r="O644" s="24"/>
      <c r="P644" s="41"/>
      <c r="Q644" s="41"/>
      <c r="R644" s="41"/>
      <c r="S644" s="41"/>
      <c r="T644" s="41"/>
      <c r="U644" s="41"/>
      <c r="V644" s="41"/>
      <c r="W644" s="41"/>
      <c r="X644" s="41"/>
      <c r="Y644" s="41"/>
      <c r="Z644" s="41"/>
      <c r="AA644" s="41"/>
      <c r="AB644" s="41"/>
    </row>
    <row r="645" spans="1:28" ht="14.25" customHeight="1">
      <c r="A645" s="41"/>
      <c r="B645" s="41"/>
      <c r="C645" s="41"/>
      <c r="D645" s="41"/>
      <c r="E645" s="41"/>
      <c r="F645" s="41"/>
      <c r="G645" s="41"/>
      <c r="H645" s="41"/>
      <c r="I645" s="41"/>
      <c r="J645" s="41"/>
      <c r="K645" s="41"/>
      <c r="L645" s="41"/>
      <c r="M645" s="41"/>
      <c r="N645" s="24"/>
      <c r="O645" s="24"/>
      <c r="P645" s="41"/>
      <c r="Q645" s="41"/>
      <c r="R645" s="41"/>
      <c r="S645" s="41"/>
      <c r="T645" s="41"/>
      <c r="U645" s="41"/>
      <c r="V645" s="41"/>
      <c r="W645" s="41"/>
      <c r="X645" s="41"/>
      <c r="Y645" s="41"/>
      <c r="Z645" s="41"/>
      <c r="AA645" s="41"/>
      <c r="AB645" s="41"/>
    </row>
    <row r="646" spans="1:28" ht="14.25" customHeight="1">
      <c r="A646" s="41"/>
      <c r="B646" s="41"/>
      <c r="C646" s="41"/>
      <c r="D646" s="41"/>
      <c r="E646" s="41"/>
      <c r="F646" s="41"/>
      <c r="G646" s="41"/>
      <c r="H646" s="41"/>
      <c r="I646" s="41"/>
      <c r="J646" s="41"/>
      <c r="K646" s="41"/>
      <c r="L646" s="41"/>
      <c r="M646" s="41"/>
      <c r="N646" s="24"/>
      <c r="O646" s="24"/>
      <c r="P646" s="41"/>
      <c r="Q646" s="41"/>
      <c r="R646" s="41"/>
      <c r="S646" s="41"/>
      <c r="T646" s="41"/>
      <c r="U646" s="41"/>
      <c r="V646" s="41"/>
      <c r="W646" s="41"/>
      <c r="X646" s="41"/>
      <c r="Y646" s="41"/>
      <c r="Z646" s="41"/>
      <c r="AA646" s="41"/>
      <c r="AB646" s="41"/>
    </row>
    <row r="647" spans="1:28" ht="14.25" customHeight="1">
      <c r="A647" s="41"/>
      <c r="B647" s="41"/>
      <c r="C647" s="41"/>
      <c r="D647" s="41"/>
      <c r="E647" s="41"/>
      <c r="F647" s="41"/>
      <c r="G647" s="41"/>
      <c r="H647" s="41"/>
      <c r="I647" s="41"/>
      <c r="J647" s="41"/>
      <c r="K647" s="41"/>
      <c r="L647" s="41"/>
      <c r="M647" s="41"/>
      <c r="N647" s="24"/>
      <c r="O647" s="24"/>
      <c r="P647" s="41"/>
      <c r="Q647" s="41"/>
      <c r="R647" s="41"/>
      <c r="S647" s="41"/>
      <c r="T647" s="41"/>
      <c r="U647" s="41"/>
      <c r="V647" s="41"/>
      <c r="W647" s="41"/>
      <c r="X647" s="41"/>
      <c r="Y647" s="41"/>
      <c r="Z647" s="41"/>
      <c r="AA647" s="41"/>
      <c r="AB647" s="41"/>
    </row>
    <row r="648" spans="1:28" ht="14.25" customHeight="1">
      <c r="A648" s="41"/>
      <c r="B648" s="41"/>
      <c r="C648" s="41"/>
      <c r="D648" s="41"/>
      <c r="E648" s="41"/>
      <c r="F648" s="41"/>
      <c r="G648" s="41"/>
      <c r="H648" s="41"/>
      <c r="I648" s="41"/>
      <c r="J648" s="41"/>
      <c r="K648" s="41"/>
      <c r="L648" s="41"/>
      <c r="M648" s="41"/>
      <c r="N648" s="24"/>
      <c r="O648" s="24"/>
      <c r="P648" s="41"/>
      <c r="Q648" s="41"/>
      <c r="R648" s="41"/>
      <c r="S648" s="41"/>
      <c r="T648" s="41"/>
      <c r="U648" s="41"/>
      <c r="V648" s="41"/>
      <c r="W648" s="41"/>
      <c r="X648" s="41"/>
      <c r="Y648" s="41"/>
      <c r="Z648" s="41"/>
      <c r="AA648" s="41"/>
      <c r="AB648" s="41"/>
    </row>
    <row r="649" spans="1:28" ht="14.25" customHeight="1">
      <c r="A649" s="41"/>
      <c r="B649" s="41"/>
      <c r="C649" s="41"/>
      <c r="D649" s="41"/>
      <c r="E649" s="41"/>
      <c r="F649" s="41"/>
      <c r="G649" s="41"/>
      <c r="H649" s="41"/>
      <c r="I649" s="41"/>
      <c r="J649" s="41"/>
      <c r="K649" s="41"/>
      <c r="L649" s="41"/>
      <c r="M649" s="41"/>
      <c r="N649" s="24"/>
      <c r="O649" s="24"/>
      <c r="P649" s="41"/>
      <c r="Q649" s="41"/>
      <c r="R649" s="41"/>
      <c r="S649" s="41"/>
      <c r="T649" s="41"/>
      <c r="U649" s="41"/>
      <c r="V649" s="41"/>
      <c r="W649" s="41"/>
      <c r="X649" s="41"/>
      <c r="Y649" s="41"/>
      <c r="Z649" s="41"/>
      <c r="AA649" s="41"/>
      <c r="AB649" s="41"/>
    </row>
    <row r="650" spans="1:28" ht="14.25" customHeight="1">
      <c r="A650" s="41"/>
      <c r="B650" s="41"/>
      <c r="C650" s="41"/>
      <c r="D650" s="41"/>
      <c r="E650" s="41"/>
      <c r="F650" s="41"/>
      <c r="G650" s="41"/>
      <c r="H650" s="41"/>
      <c r="I650" s="41"/>
      <c r="J650" s="41"/>
      <c r="K650" s="41"/>
      <c r="L650" s="41"/>
      <c r="M650" s="41"/>
      <c r="N650" s="24"/>
      <c r="O650" s="24"/>
      <c r="P650" s="41"/>
      <c r="Q650" s="41"/>
      <c r="R650" s="41"/>
      <c r="S650" s="41"/>
      <c r="T650" s="41"/>
      <c r="U650" s="41"/>
      <c r="V650" s="41"/>
      <c r="W650" s="41"/>
      <c r="X650" s="41"/>
      <c r="Y650" s="41"/>
      <c r="Z650" s="41"/>
      <c r="AA650" s="41"/>
      <c r="AB650" s="41"/>
    </row>
    <row r="651" spans="1:28" ht="14.25" customHeight="1">
      <c r="A651" s="41"/>
      <c r="B651" s="41"/>
      <c r="C651" s="41"/>
      <c r="D651" s="41"/>
      <c r="E651" s="41"/>
      <c r="F651" s="41"/>
      <c r="G651" s="41"/>
      <c r="H651" s="41"/>
      <c r="I651" s="41"/>
      <c r="J651" s="41"/>
      <c r="K651" s="41"/>
      <c r="L651" s="41"/>
      <c r="M651" s="41"/>
      <c r="N651" s="24"/>
      <c r="O651" s="24"/>
      <c r="P651" s="41"/>
      <c r="Q651" s="41"/>
      <c r="R651" s="41"/>
      <c r="S651" s="41"/>
      <c r="T651" s="41"/>
      <c r="U651" s="41"/>
      <c r="V651" s="41"/>
      <c r="W651" s="41"/>
      <c r="X651" s="41"/>
      <c r="Y651" s="41"/>
      <c r="Z651" s="41"/>
      <c r="AA651" s="41"/>
      <c r="AB651" s="41"/>
    </row>
    <row r="652" spans="1:28" ht="14.25" customHeight="1">
      <c r="A652" s="41"/>
      <c r="B652" s="41"/>
      <c r="C652" s="41"/>
      <c r="D652" s="41"/>
      <c r="E652" s="41"/>
      <c r="F652" s="41"/>
      <c r="G652" s="41"/>
      <c r="H652" s="41"/>
      <c r="I652" s="41"/>
      <c r="J652" s="41"/>
      <c r="K652" s="41"/>
      <c r="L652" s="41"/>
      <c r="M652" s="41"/>
      <c r="N652" s="24"/>
      <c r="O652" s="24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  <c r="AA652" s="41"/>
      <c r="AB652" s="41"/>
    </row>
    <row r="653" spans="1:28" ht="14.25" customHeight="1">
      <c r="A653" s="41"/>
      <c r="B653" s="41"/>
      <c r="C653" s="41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24"/>
      <c r="O653" s="24"/>
      <c r="P653" s="41"/>
      <c r="Q653" s="41"/>
      <c r="R653" s="41"/>
      <c r="S653" s="41"/>
      <c r="T653" s="41"/>
      <c r="U653" s="41"/>
      <c r="V653" s="41"/>
      <c r="W653" s="41"/>
      <c r="X653" s="41"/>
      <c r="Y653" s="41"/>
      <c r="Z653" s="41"/>
      <c r="AA653" s="41"/>
      <c r="AB653" s="41"/>
    </row>
    <row r="654" spans="1:28" ht="14.25" customHeight="1">
      <c r="A654" s="41"/>
      <c r="B654" s="41"/>
      <c r="C654" s="41"/>
      <c r="D654" s="41"/>
      <c r="E654" s="41"/>
      <c r="F654" s="41"/>
      <c r="G654" s="41"/>
      <c r="H654" s="41"/>
      <c r="I654" s="41"/>
      <c r="J654" s="41"/>
      <c r="K654" s="41"/>
      <c r="L654" s="41"/>
      <c r="M654" s="41"/>
      <c r="N654" s="24"/>
      <c r="O654" s="24"/>
      <c r="P654" s="41"/>
      <c r="Q654" s="41"/>
      <c r="R654" s="41"/>
      <c r="S654" s="41"/>
      <c r="T654" s="41"/>
      <c r="U654" s="41"/>
      <c r="V654" s="41"/>
      <c r="W654" s="41"/>
      <c r="X654" s="41"/>
      <c r="Y654" s="41"/>
      <c r="Z654" s="41"/>
      <c r="AA654" s="41"/>
      <c r="AB654" s="41"/>
    </row>
    <row r="655" spans="1:28" ht="14.25" customHeight="1">
      <c r="A655" s="41"/>
      <c r="B655" s="41"/>
      <c r="C655" s="41"/>
      <c r="D655" s="41"/>
      <c r="E655" s="41"/>
      <c r="F655" s="41"/>
      <c r="G655" s="41"/>
      <c r="H655" s="41"/>
      <c r="I655" s="41"/>
      <c r="J655" s="41"/>
      <c r="K655" s="41"/>
      <c r="L655" s="41"/>
      <c r="M655" s="41"/>
      <c r="N655" s="24"/>
      <c r="O655" s="24"/>
      <c r="P655" s="41"/>
      <c r="Q655" s="41"/>
      <c r="R655" s="41"/>
      <c r="S655" s="41"/>
      <c r="T655" s="41"/>
      <c r="U655" s="41"/>
      <c r="V655" s="41"/>
      <c r="W655" s="41"/>
      <c r="X655" s="41"/>
      <c r="Y655" s="41"/>
      <c r="Z655" s="41"/>
      <c r="AA655" s="41"/>
      <c r="AB655" s="41"/>
    </row>
    <row r="656" spans="1:28" ht="14.25" customHeight="1">
      <c r="A656" s="41"/>
      <c r="B656" s="41"/>
      <c r="C656" s="41"/>
      <c r="D656" s="41"/>
      <c r="E656" s="41"/>
      <c r="F656" s="41"/>
      <c r="G656" s="41"/>
      <c r="H656" s="41"/>
      <c r="I656" s="41"/>
      <c r="J656" s="41"/>
      <c r="K656" s="41"/>
      <c r="L656" s="41"/>
      <c r="M656" s="41"/>
      <c r="N656" s="24"/>
      <c r="O656" s="24"/>
      <c r="P656" s="41"/>
      <c r="Q656" s="41"/>
      <c r="R656" s="41"/>
      <c r="S656" s="41"/>
      <c r="T656" s="41"/>
      <c r="U656" s="41"/>
      <c r="V656" s="41"/>
      <c r="W656" s="41"/>
      <c r="X656" s="41"/>
      <c r="Y656" s="41"/>
      <c r="Z656" s="41"/>
      <c r="AA656" s="41"/>
      <c r="AB656" s="41"/>
    </row>
    <row r="657" spans="1:28" ht="14.25" customHeight="1">
      <c r="A657" s="41"/>
      <c r="B657" s="41"/>
      <c r="C657" s="41"/>
      <c r="D657" s="41"/>
      <c r="E657" s="41"/>
      <c r="F657" s="41"/>
      <c r="G657" s="41"/>
      <c r="H657" s="41"/>
      <c r="I657" s="41"/>
      <c r="J657" s="41"/>
      <c r="K657" s="41"/>
      <c r="L657" s="41"/>
      <c r="M657" s="41"/>
      <c r="N657" s="24"/>
      <c r="O657" s="24"/>
      <c r="P657" s="41"/>
      <c r="Q657" s="41"/>
      <c r="R657" s="41"/>
      <c r="S657" s="41"/>
      <c r="T657" s="41"/>
      <c r="U657" s="41"/>
      <c r="V657" s="41"/>
      <c r="W657" s="41"/>
      <c r="X657" s="41"/>
      <c r="Y657" s="41"/>
      <c r="Z657" s="41"/>
      <c r="AA657" s="41"/>
      <c r="AB657" s="41"/>
    </row>
    <row r="658" spans="1:28" ht="14.25" customHeight="1">
      <c r="A658" s="41"/>
      <c r="B658" s="41"/>
      <c r="C658" s="41"/>
      <c r="D658" s="41"/>
      <c r="E658" s="41"/>
      <c r="F658" s="41"/>
      <c r="G658" s="41"/>
      <c r="H658" s="41"/>
      <c r="I658" s="41"/>
      <c r="J658" s="41"/>
      <c r="K658" s="41"/>
      <c r="L658" s="41"/>
      <c r="M658" s="41"/>
      <c r="N658" s="24"/>
      <c r="O658" s="24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  <c r="AA658" s="41"/>
      <c r="AB658" s="41"/>
    </row>
    <row r="659" spans="1:28" ht="14.25" customHeight="1">
      <c r="A659" s="41"/>
      <c r="B659" s="41"/>
      <c r="C659" s="41"/>
      <c r="D659" s="41"/>
      <c r="E659" s="41"/>
      <c r="F659" s="41"/>
      <c r="G659" s="41"/>
      <c r="H659" s="41"/>
      <c r="I659" s="41"/>
      <c r="J659" s="41"/>
      <c r="K659" s="41"/>
      <c r="L659" s="41"/>
      <c r="M659" s="41"/>
      <c r="N659" s="24"/>
      <c r="O659" s="24"/>
      <c r="P659" s="41"/>
      <c r="Q659" s="41"/>
      <c r="R659" s="41"/>
      <c r="S659" s="41"/>
      <c r="T659" s="41"/>
      <c r="U659" s="41"/>
      <c r="V659" s="41"/>
      <c r="W659" s="41"/>
      <c r="X659" s="41"/>
      <c r="Y659" s="41"/>
      <c r="Z659" s="41"/>
      <c r="AA659" s="41"/>
      <c r="AB659" s="41"/>
    </row>
    <row r="660" spans="1:28" ht="14.25" customHeight="1">
      <c r="A660" s="41"/>
      <c r="B660" s="41"/>
      <c r="C660" s="41"/>
      <c r="D660" s="41"/>
      <c r="E660" s="41"/>
      <c r="F660" s="41"/>
      <c r="G660" s="41"/>
      <c r="H660" s="41"/>
      <c r="I660" s="41"/>
      <c r="J660" s="41"/>
      <c r="K660" s="41"/>
      <c r="L660" s="41"/>
      <c r="M660" s="41"/>
      <c r="N660" s="24"/>
      <c r="O660" s="24"/>
      <c r="P660" s="41"/>
      <c r="Q660" s="41"/>
      <c r="R660" s="41"/>
      <c r="S660" s="41"/>
      <c r="T660" s="41"/>
      <c r="U660" s="41"/>
      <c r="V660" s="41"/>
      <c r="W660" s="41"/>
      <c r="X660" s="41"/>
      <c r="Y660" s="41"/>
      <c r="Z660" s="41"/>
      <c r="AA660" s="41"/>
      <c r="AB660" s="41"/>
    </row>
    <row r="661" spans="1:28" ht="14.25" customHeight="1">
      <c r="A661" s="41"/>
      <c r="B661" s="41"/>
      <c r="C661" s="41"/>
      <c r="D661" s="41"/>
      <c r="E661" s="41"/>
      <c r="F661" s="41"/>
      <c r="G661" s="41"/>
      <c r="H661" s="41"/>
      <c r="I661" s="41"/>
      <c r="J661" s="41"/>
      <c r="K661" s="41"/>
      <c r="L661" s="41"/>
      <c r="M661" s="41"/>
      <c r="N661" s="24"/>
      <c r="O661" s="24"/>
      <c r="P661" s="41"/>
      <c r="Q661" s="41"/>
      <c r="R661" s="41"/>
      <c r="S661" s="41"/>
      <c r="T661" s="41"/>
      <c r="U661" s="41"/>
      <c r="V661" s="41"/>
      <c r="W661" s="41"/>
      <c r="X661" s="41"/>
      <c r="Y661" s="41"/>
      <c r="Z661" s="41"/>
      <c r="AA661" s="41"/>
      <c r="AB661" s="41"/>
    </row>
    <row r="662" spans="1:28" ht="14.25" customHeight="1">
      <c r="A662" s="41"/>
      <c r="B662" s="41"/>
      <c r="C662" s="41"/>
      <c r="D662" s="41"/>
      <c r="E662" s="41"/>
      <c r="F662" s="41"/>
      <c r="G662" s="41"/>
      <c r="H662" s="41"/>
      <c r="I662" s="41"/>
      <c r="J662" s="41"/>
      <c r="K662" s="41"/>
      <c r="L662" s="41"/>
      <c r="M662" s="41"/>
      <c r="N662" s="24"/>
      <c r="O662" s="24"/>
      <c r="P662" s="41"/>
      <c r="Q662" s="41"/>
      <c r="R662" s="41"/>
      <c r="S662" s="41"/>
      <c r="T662" s="41"/>
      <c r="U662" s="41"/>
      <c r="V662" s="41"/>
      <c r="W662" s="41"/>
      <c r="X662" s="41"/>
      <c r="Y662" s="41"/>
      <c r="Z662" s="41"/>
      <c r="AA662" s="41"/>
      <c r="AB662" s="41"/>
    </row>
    <row r="663" spans="1:28" ht="14.25" customHeight="1">
      <c r="A663" s="41"/>
      <c r="B663" s="41"/>
      <c r="C663" s="41"/>
      <c r="D663" s="41"/>
      <c r="E663" s="41"/>
      <c r="F663" s="41"/>
      <c r="G663" s="41"/>
      <c r="H663" s="41"/>
      <c r="I663" s="41"/>
      <c r="J663" s="41"/>
      <c r="K663" s="41"/>
      <c r="L663" s="41"/>
      <c r="M663" s="41"/>
      <c r="N663" s="24"/>
      <c r="O663" s="24"/>
      <c r="P663" s="41"/>
      <c r="Q663" s="41"/>
      <c r="R663" s="41"/>
      <c r="S663" s="41"/>
      <c r="T663" s="41"/>
      <c r="U663" s="41"/>
      <c r="V663" s="41"/>
      <c r="W663" s="41"/>
      <c r="X663" s="41"/>
      <c r="Y663" s="41"/>
      <c r="Z663" s="41"/>
      <c r="AA663" s="41"/>
      <c r="AB663" s="41"/>
    </row>
    <row r="664" spans="1:28" ht="14.25" customHeight="1">
      <c r="A664" s="41"/>
      <c r="B664" s="41"/>
      <c r="C664" s="41"/>
      <c r="D664" s="41"/>
      <c r="E664" s="41"/>
      <c r="F664" s="41"/>
      <c r="G664" s="41"/>
      <c r="H664" s="41"/>
      <c r="I664" s="41"/>
      <c r="J664" s="41"/>
      <c r="K664" s="41"/>
      <c r="L664" s="41"/>
      <c r="M664" s="41"/>
      <c r="N664" s="24"/>
      <c r="O664" s="24"/>
      <c r="P664" s="41"/>
      <c r="Q664" s="41"/>
      <c r="R664" s="41"/>
      <c r="S664" s="41"/>
      <c r="T664" s="41"/>
      <c r="U664" s="41"/>
      <c r="V664" s="41"/>
      <c r="W664" s="41"/>
      <c r="X664" s="41"/>
      <c r="Y664" s="41"/>
      <c r="Z664" s="41"/>
      <c r="AA664" s="41"/>
      <c r="AB664" s="41"/>
    </row>
    <row r="665" spans="1:28" ht="14.25" customHeight="1">
      <c r="A665" s="41"/>
      <c r="B665" s="41"/>
      <c r="C665" s="41"/>
      <c r="D665" s="41"/>
      <c r="E665" s="41"/>
      <c r="F665" s="41"/>
      <c r="G665" s="41"/>
      <c r="H665" s="41"/>
      <c r="I665" s="41"/>
      <c r="J665" s="41"/>
      <c r="K665" s="41"/>
      <c r="L665" s="41"/>
      <c r="M665" s="41"/>
      <c r="N665" s="24"/>
      <c r="O665" s="24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  <c r="AA665" s="41"/>
      <c r="AB665" s="41"/>
    </row>
    <row r="666" spans="1:28" ht="14.25" customHeight="1">
      <c r="A666" s="41"/>
      <c r="B666" s="41"/>
      <c r="C666" s="41"/>
      <c r="D666" s="41"/>
      <c r="E666" s="41"/>
      <c r="F666" s="41"/>
      <c r="G666" s="41"/>
      <c r="H666" s="41"/>
      <c r="I666" s="41"/>
      <c r="J666" s="41"/>
      <c r="K666" s="41"/>
      <c r="L666" s="41"/>
      <c r="M666" s="41"/>
      <c r="N666" s="24"/>
      <c r="O666" s="24"/>
      <c r="P666" s="41"/>
      <c r="Q666" s="41"/>
      <c r="R666" s="41"/>
      <c r="S666" s="41"/>
      <c r="T666" s="41"/>
      <c r="U666" s="41"/>
      <c r="V666" s="41"/>
      <c r="W666" s="41"/>
      <c r="X666" s="41"/>
      <c r="Y666" s="41"/>
      <c r="Z666" s="41"/>
      <c r="AA666" s="41"/>
      <c r="AB666" s="41"/>
    </row>
    <row r="667" spans="1:28" ht="14.25" customHeight="1">
      <c r="A667" s="41"/>
      <c r="B667" s="41"/>
      <c r="C667" s="41"/>
      <c r="D667" s="41"/>
      <c r="E667" s="41"/>
      <c r="F667" s="41"/>
      <c r="G667" s="41"/>
      <c r="H667" s="41"/>
      <c r="I667" s="41"/>
      <c r="J667" s="41"/>
      <c r="K667" s="41"/>
      <c r="L667" s="41"/>
      <c r="M667" s="41"/>
      <c r="N667" s="24"/>
      <c r="O667" s="24"/>
      <c r="P667" s="41"/>
      <c r="Q667" s="41"/>
      <c r="R667" s="41"/>
      <c r="S667" s="41"/>
      <c r="T667" s="41"/>
      <c r="U667" s="41"/>
      <c r="V667" s="41"/>
      <c r="W667" s="41"/>
      <c r="X667" s="41"/>
      <c r="Y667" s="41"/>
      <c r="Z667" s="41"/>
      <c r="AA667" s="41"/>
      <c r="AB667" s="41"/>
    </row>
    <row r="668" spans="1:28" ht="14.25" customHeight="1">
      <c r="A668" s="41"/>
      <c r="B668" s="41"/>
      <c r="C668" s="41"/>
      <c r="D668" s="41"/>
      <c r="E668" s="41"/>
      <c r="F668" s="41"/>
      <c r="G668" s="41"/>
      <c r="H668" s="41"/>
      <c r="I668" s="41"/>
      <c r="J668" s="41"/>
      <c r="K668" s="41"/>
      <c r="L668" s="41"/>
      <c r="M668" s="41"/>
      <c r="N668" s="24"/>
      <c r="O668" s="24"/>
      <c r="P668" s="41"/>
      <c r="Q668" s="41"/>
      <c r="R668" s="41"/>
      <c r="S668" s="41"/>
      <c r="T668" s="41"/>
      <c r="U668" s="41"/>
      <c r="V668" s="41"/>
      <c r="W668" s="41"/>
      <c r="X668" s="41"/>
      <c r="Y668" s="41"/>
      <c r="Z668" s="41"/>
      <c r="AA668" s="41"/>
      <c r="AB668" s="41"/>
    </row>
    <row r="669" spans="1:28" ht="14.25" customHeight="1">
      <c r="A669" s="41"/>
      <c r="B669" s="41"/>
      <c r="C669" s="41"/>
      <c r="D669" s="41"/>
      <c r="E669" s="41"/>
      <c r="F669" s="41"/>
      <c r="G669" s="41"/>
      <c r="H669" s="41"/>
      <c r="I669" s="41"/>
      <c r="J669" s="41"/>
      <c r="K669" s="41"/>
      <c r="L669" s="41"/>
      <c r="M669" s="41"/>
      <c r="N669" s="24"/>
      <c r="O669" s="24"/>
      <c r="P669" s="41"/>
      <c r="Q669" s="41"/>
      <c r="R669" s="41"/>
      <c r="S669" s="41"/>
      <c r="T669" s="41"/>
      <c r="U669" s="41"/>
      <c r="V669" s="41"/>
      <c r="W669" s="41"/>
      <c r="X669" s="41"/>
      <c r="Y669" s="41"/>
      <c r="Z669" s="41"/>
      <c r="AA669" s="41"/>
      <c r="AB669" s="41"/>
    </row>
    <row r="670" spans="1:28" ht="14.25" customHeight="1">
      <c r="A670" s="41"/>
      <c r="B670" s="41"/>
      <c r="C670" s="41"/>
      <c r="D670" s="41"/>
      <c r="E670" s="41"/>
      <c r="F670" s="41"/>
      <c r="G670" s="41"/>
      <c r="H670" s="41"/>
      <c r="I670" s="41"/>
      <c r="J670" s="41"/>
      <c r="K670" s="41"/>
      <c r="L670" s="41"/>
      <c r="M670" s="41"/>
      <c r="N670" s="24"/>
      <c r="O670" s="24"/>
      <c r="P670" s="41"/>
      <c r="Q670" s="41"/>
      <c r="R670" s="41"/>
      <c r="S670" s="41"/>
      <c r="T670" s="41"/>
      <c r="U670" s="41"/>
      <c r="V670" s="41"/>
      <c r="W670" s="41"/>
      <c r="X670" s="41"/>
      <c r="Y670" s="41"/>
      <c r="Z670" s="41"/>
      <c r="AA670" s="41"/>
      <c r="AB670" s="41"/>
    </row>
    <row r="671" spans="1:28" ht="14.25" customHeight="1">
      <c r="A671" s="41"/>
      <c r="B671" s="41"/>
      <c r="C671" s="41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24"/>
      <c r="O671" s="24"/>
      <c r="P671" s="41"/>
      <c r="Q671" s="41"/>
      <c r="R671" s="41"/>
      <c r="S671" s="41"/>
      <c r="T671" s="41"/>
      <c r="U671" s="41"/>
      <c r="V671" s="41"/>
      <c r="W671" s="41"/>
      <c r="X671" s="41"/>
      <c r="Y671" s="41"/>
      <c r="Z671" s="41"/>
      <c r="AA671" s="41"/>
      <c r="AB671" s="41"/>
    </row>
    <row r="672" spans="1:28" ht="14.25" customHeight="1">
      <c r="A672" s="41"/>
      <c r="B672" s="41"/>
      <c r="C672" s="41"/>
      <c r="D672" s="41"/>
      <c r="E672" s="41"/>
      <c r="F672" s="41"/>
      <c r="G672" s="41"/>
      <c r="H672" s="41"/>
      <c r="I672" s="41"/>
      <c r="J672" s="41"/>
      <c r="K672" s="41"/>
      <c r="L672" s="41"/>
      <c r="M672" s="41"/>
      <c r="N672" s="24"/>
      <c r="O672" s="24"/>
      <c r="P672" s="41"/>
      <c r="Q672" s="41"/>
      <c r="R672" s="41"/>
      <c r="S672" s="41"/>
      <c r="T672" s="41"/>
      <c r="U672" s="41"/>
      <c r="V672" s="41"/>
      <c r="W672" s="41"/>
      <c r="X672" s="41"/>
      <c r="Y672" s="41"/>
      <c r="Z672" s="41"/>
      <c r="AA672" s="41"/>
      <c r="AB672" s="41"/>
    </row>
    <row r="673" spans="1:28" ht="14.25" customHeight="1">
      <c r="A673" s="41"/>
      <c r="B673" s="41"/>
      <c r="C673" s="41"/>
      <c r="D673" s="41"/>
      <c r="E673" s="41"/>
      <c r="F673" s="41"/>
      <c r="G673" s="41"/>
      <c r="H673" s="41"/>
      <c r="I673" s="41"/>
      <c r="J673" s="41"/>
      <c r="K673" s="41"/>
      <c r="L673" s="41"/>
      <c r="M673" s="41"/>
      <c r="N673" s="24"/>
      <c r="O673" s="24"/>
      <c r="P673" s="41"/>
      <c r="Q673" s="41"/>
      <c r="R673" s="41"/>
      <c r="S673" s="41"/>
      <c r="T673" s="41"/>
      <c r="U673" s="41"/>
      <c r="V673" s="41"/>
      <c r="W673" s="41"/>
      <c r="X673" s="41"/>
      <c r="Y673" s="41"/>
      <c r="Z673" s="41"/>
      <c r="AA673" s="41"/>
      <c r="AB673" s="41"/>
    </row>
    <row r="674" spans="1:28" ht="14.25" customHeight="1">
      <c r="A674" s="41"/>
      <c r="B674" s="41"/>
      <c r="C674" s="41"/>
      <c r="D674" s="41"/>
      <c r="E674" s="41"/>
      <c r="F674" s="41"/>
      <c r="G674" s="41"/>
      <c r="H674" s="41"/>
      <c r="I674" s="41"/>
      <c r="J674" s="41"/>
      <c r="K674" s="41"/>
      <c r="L674" s="41"/>
      <c r="M674" s="41"/>
      <c r="N674" s="24"/>
      <c r="O674" s="24"/>
      <c r="P674" s="41"/>
      <c r="Q674" s="41"/>
      <c r="R674" s="41"/>
      <c r="S674" s="41"/>
      <c r="T674" s="41"/>
      <c r="U674" s="41"/>
      <c r="V674" s="41"/>
      <c r="W674" s="41"/>
      <c r="X674" s="41"/>
      <c r="Y674" s="41"/>
      <c r="Z674" s="41"/>
      <c r="AA674" s="41"/>
      <c r="AB674" s="41"/>
    </row>
    <row r="675" spans="1:28" ht="14.25" customHeight="1">
      <c r="A675" s="41"/>
      <c r="B675" s="41"/>
      <c r="C675" s="41"/>
      <c r="D675" s="41"/>
      <c r="E675" s="41"/>
      <c r="F675" s="41"/>
      <c r="G675" s="41"/>
      <c r="H675" s="41"/>
      <c r="I675" s="41"/>
      <c r="J675" s="41"/>
      <c r="K675" s="41"/>
      <c r="L675" s="41"/>
      <c r="M675" s="41"/>
      <c r="N675" s="24"/>
      <c r="O675" s="24"/>
      <c r="P675" s="41"/>
      <c r="Q675" s="41"/>
      <c r="R675" s="41"/>
      <c r="S675" s="41"/>
      <c r="T675" s="41"/>
      <c r="U675" s="41"/>
      <c r="V675" s="41"/>
      <c r="W675" s="41"/>
      <c r="X675" s="41"/>
      <c r="Y675" s="41"/>
      <c r="Z675" s="41"/>
      <c r="AA675" s="41"/>
      <c r="AB675" s="41"/>
    </row>
    <row r="676" spans="1:28" ht="14.25" customHeight="1">
      <c r="A676" s="41"/>
      <c r="B676" s="41"/>
      <c r="C676" s="41"/>
      <c r="D676" s="41"/>
      <c r="E676" s="41"/>
      <c r="F676" s="41"/>
      <c r="G676" s="41"/>
      <c r="H676" s="41"/>
      <c r="I676" s="41"/>
      <c r="J676" s="41"/>
      <c r="K676" s="41"/>
      <c r="L676" s="41"/>
      <c r="M676" s="41"/>
      <c r="N676" s="24"/>
      <c r="O676" s="24"/>
      <c r="P676" s="41"/>
      <c r="Q676" s="41"/>
      <c r="R676" s="41"/>
      <c r="S676" s="41"/>
      <c r="T676" s="41"/>
      <c r="U676" s="41"/>
      <c r="V676" s="41"/>
      <c r="W676" s="41"/>
      <c r="X676" s="41"/>
      <c r="Y676" s="41"/>
      <c r="Z676" s="41"/>
      <c r="AA676" s="41"/>
      <c r="AB676" s="41"/>
    </row>
    <row r="677" spans="1:28" ht="14.25" customHeight="1">
      <c r="A677" s="41"/>
      <c r="B677" s="41"/>
      <c r="C677" s="41"/>
      <c r="D677" s="41"/>
      <c r="E677" s="41"/>
      <c r="F677" s="41"/>
      <c r="G677" s="41"/>
      <c r="H677" s="41"/>
      <c r="I677" s="41"/>
      <c r="J677" s="41"/>
      <c r="K677" s="41"/>
      <c r="L677" s="41"/>
      <c r="M677" s="41"/>
      <c r="N677" s="24"/>
      <c r="O677" s="24"/>
      <c r="P677" s="41"/>
      <c r="Q677" s="41"/>
      <c r="R677" s="41"/>
      <c r="S677" s="41"/>
      <c r="T677" s="41"/>
      <c r="U677" s="41"/>
      <c r="V677" s="41"/>
      <c r="W677" s="41"/>
      <c r="X677" s="41"/>
      <c r="Y677" s="41"/>
      <c r="Z677" s="41"/>
      <c r="AA677" s="41"/>
      <c r="AB677" s="41"/>
    </row>
    <row r="678" spans="1:28" ht="14.25" customHeight="1">
      <c r="A678" s="41"/>
      <c r="B678" s="41"/>
      <c r="C678" s="41"/>
      <c r="D678" s="41"/>
      <c r="E678" s="41"/>
      <c r="F678" s="41"/>
      <c r="G678" s="41"/>
      <c r="H678" s="41"/>
      <c r="I678" s="41"/>
      <c r="J678" s="41"/>
      <c r="K678" s="41"/>
      <c r="L678" s="41"/>
      <c r="M678" s="41"/>
      <c r="N678" s="24"/>
      <c r="O678" s="24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  <c r="AA678" s="41"/>
      <c r="AB678" s="41"/>
    </row>
    <row r="679" spans="1:28" ht="14.25" customHeight="1">
      <c r="A679" s="41"/>
      <c r="B679" s="41"/>
      <c r="C679" s="41"/>
      <c r="D679" s="41"/>
      <c r="E679" s="41"/>
      <c r="F679" s="41"/>
      <c r="G679" s="41"/>
      <c r="H679" s="41"/>
      <c r="I679" s="41"/>
      <c r="J679" s="41"/>
      <c r="K679" s="41"/>
      <c r="L679" s="41"/>
      <c r="M679" s="41"/>
      <c r="N679" s="24"/>
      <c r="O679" s="24"/>
      <c r="P679" s="41"/>
      <c r="Q679" s="41"/>
      <c r="R679" s="41"/>
      <c r="S679" s="41"/>
      <c r="T679" s="41"/>
      <c r="U679" s="41"/>
      <c r="V679" s="41"/>
      <c r="W679" s="41"/>
      <c r="X679" s="41"/>
      <c r="Y679" s="41"/>
      <c r="Z679" s="41"/>
      <c r="AA679" s="41"/>
      <c r="AB679" s="41"/>
    </row>
    <row r="680" spans="1:28" ht="14.25" customHeight="1">
      <c r="A680" s="41"/>
      <c r="B680" s="41"/>
      <c r="C680" s="41"/>
      <c r="D680" s="41"/>
      <c r="E680" s="41"/>
      <c r="F680" s="41"/>
      <c r="G680" s="41"/>
      <c r="H680" s="41"/>
      <c r="I680" s="41"/>
      <c r="J680" s="41"/>
      <c r="K680" s="41"/>
      <c r="L680" s="41"/>
      <c r="M680" s="41"/>
      <c r="N680" s="24"/>
      <c r="O680" s="24"/>
      <c r="P680" s="41"/>
      <c r="Q680" s="41"/>
      <c r="R680" s="41"/>
      <c r="S680" s="41"/>
      <c r="T680" s="41"/>
      <c r="U680" s="41"/>
      <c r="V680" s="41"/>
      <c r="W680" s="41"/>
      <c r="X680" s="41"/>
      <c r="Y680" s="41"/>
      <c r="Z680" s="41"/>
      <c r="AA680" s="41"/>
      <c r="AB680" s="41"/>
    </row>
    <row r="681" spans="1:28" ht="14.25" customHeight="1">
      <c r="A681" s="41"/>
      <c r="B681" s="41"/>
      <c r="C681" s="41"/>
      <c r="D681" s="41"/>
      <c r="E681" s="41"/>
      <c r="F681" s="41"/>
      <c r="G681" s="41"/>
      <c r="H681" s="41"/>
      <c r="I681" s="41"/>
      <c r="J681" s="41"/>
      <c r="K681" s="41"/>
      <c r="L681" s="41"/>
      <c r="M681" s="41"/>
      <c r="N681" s="24"/>
      <c r="O681" s="24"/>
      <c r="P681" s="41"/>
      <c r="Q681" s="41"/>
      <c r="R681" s="41"/>
      <c r="S681" s="41"/>
      <c r="T681" s="41"/>
      <c r="U681" s="41"/>
      <c r="V681" s="41"/>
      <c r="W681" s="41"/>
      <c r="X681" s="41"/>
      <c r="Y681" s="41"/>
      <c r="Z681" s="41"/>
      <c r="AA681" s="41"/>
      <c r="AB681" s="41"/>
    </row>
    <row r="682" spans="1:28" ht="14.25" customHeight="1">
      <c r="A682" s="41"/>
      <c r="B682" s="41"/>
      <c r="C682" s="41"/>
      <c r="D682" s="41"/>
      <c r="E682" s="41"/>
      <c r="F682" s="41"/>
      <c r="G682" s="41"/>
      <c r="H682" s="41"/>
      <c r="I682" s="41"/>
      <c r="J682" s="41"/>
      <c r="K682" s="41"/>
      <c r="L682" s="41"/>
      <c r="M682" s="41"/>
      <c r="N682" s="24"/>
      <c r="O682" s="24"/>
      <c r="P682" s="41"/>
      <c r="Q682" s="41"/>
      <c r="R682" s="41"/>
      <c r="S682" s="41"/>
      <c r="T682" s="41"/>
      <c r="U682" s="41"/>
      <c r="V682" s="41"/>
      <c r="W682" s="41"/>
      <c r="X682" s="41"/>
      <c r="Y682" s="41"/>
      <c r="Z682" s="41"/>
      <c r="AA682" s="41"/>
      <c r="AB682" s="41"/>
    </row>
    <row r="683" spans="1:28" ht="14.25" customHeight="1">
      <c r="A683" s="41"/>
      <c r="B683" s="41"/>
      <c r="C683" s="41"/>
      <c r="D683" s="41"/>
      <c r="E683" s="41"/>
      <c r="F683" s="41"/>
      <c r="G683" s="41"/>
      <c r="H683" s="41"/>
      <c r="I683" s="41"/>
      <c r="J683" s="41"/>
      <c r="K683" s="41"/>
      <c r="L683" s="41"/>
      <c r="M683" s="41"/>
      <c r="N683" s="24"/>
      <c r="O683" s="24"/>
      <c r="P683" s="41"/>
      <c r="Q683" s="41"/>
      <c r="R683" s="41"/>
      <c r="S683" s="41"/>
      <c r="T683" s="41"/>
      <c r="U683" s="41"/>
      <c r="V683" s="41"/>
      <c r="W683" s="41"/>
      <c r="X683" s="41"/>
      <c r="Y683" s="41"/>
      <c r="Z683" s="41"/>
      <c r="AA683" s="41"/>
      <c r="AB683" s="41"/>
    </row>
    <row r="684" spans="1:28" ht="14.25" customHeight="1">
      <c r="A684" s="41"/>
      <c r="B684" s="41"/>
      <c r="C684" s="41"/>
      <c r="D684" s="41"/>
      <c r="E684" s="41"/>
      <c r="F684" s="41"/>
      <c r="G684" s="41"/>
      <c r="H684" s="41"/>
      <c r="I684" s="41"/>
      <c r="J684" s="41"/>
      <c r="K684" s="41"/>
      <c r="L684" s="41"/>
      <c r="M684" s="41"/>
      <c r="N684" s="24"/>
      <c r="O684" s="24"/>
      <c r="P684" s="41"/>
      <c r="Q684" s="41"/>
      <c r="R684" s="41"/>
      <c r="S684" s="41"/>
      <c r="T684" s="41"/>
      <c r="U684" s="41"/>
      <c r="V684" s="41"/>
      <c r="W684" s="41"/>
      <c r="X684" s="41"/>
      <c r="Y684" s="41"/>
      <c r="Z684" s="41"/>
      <c r="AA684" s="41"/>
      <c r="AB684" s="41"/>
    </row>
    <row r="685" spans="1:28" ht="14.25" customHeight="1">
      <c r="A685" s="41"/>
      <c r="B685" s="41"/>
      <c r="C685" s="41"/>
      <c r="D685" s="41"/>
      <c r="E685" s="41"/>
      <c r="F685" s="41"/>
      <c r="G685" s="41"/>
      <c r="H685" s="41"/>
      <c r="I685" s="41"/>
      <c r="J685" s="41"/>
      <c r="K685" s="41"/>
      <c r="L685" s="41"/>
      <c r="M685" s="41"/>
      <c r="N685" s="24"/>
      <c r="O685" s="24"/>
      <c r="P685" s="41"/>
      <c r="Q685" s="41"/>
      <c r="R685" s="41"/>
      <c r="S685" s="41"/>
      <c r="T685" s="41"/>
      <c r="U685" s="41"/>
      <c r="V685" s="41"/>
      <c r="W685" s="41"/>
      <c r="X685" s="41"/>
      <c r="Y685" s="41"/>
      <c r="Z685" s="41"/>
      <c r="AA685" s="41"/>
      <c r="AB685" s="41"/>
    </row>
    <row r="686" spans="1:28" ht="14.25" customHeight="1">
      <c r="A686" s="41"/>
      <c r="B686" s="41"/>
      <c r="C686" s="41"/>
      <c r="D686" s="41"/>
      <c r="E686" s="41"/>
      <c r="F686" s="41"/>
      <c r="G686" s="41"/>
      <c r="H686" s="41"/>
      <c r="I686" s="41"/>
      <c r="J686" s="41"/>
      <c r="K686" s="41"/>
      <c r="L686" s="41"/>
      <c r="M686" s="41"/>
      <c r="N686" s="24"/>
      <c r="O686" s="24"/>
      <c r="P686" s="41"/>
      <c r="Q686" s="41"/>
      <c r="R686" s="41"/>
      <c r="S686" s="41"/>
      <c r="T686" s="41"/>
      <c r="U686" s="41"/>
      <c r="V686" s="41"/>
      <c r="W686" s="41"/>
      <c r="X686" s="41"/>
      <c r="Y686" s="41"/>
      <c r="Z686" s="41"/>
      <c r="AA686" s="41"/>
      <c r="AB686" s="41"/>
    </row>
    <row r="687" spans="1:28" ht="14.25" customHeight="1">
      <c r="A687" s="41"/>
      <c r="B687" s="41"/>
      <c r="C687" s="41"/>
      <c r="D687" s="41"/>
      <c r="E687" s="41"/>
      <c r="F687" s="41"/>
      <c r="G687" s="41"/>
      <c r="H687" s="41"/>
      <c r="I687" s="41"/>
      <c r="J687" s="41"/>
      <c r="K687" s="41"/>
      <c r="L687" s="41"/>
      <c r="M687" s="41"/>
      <c r="N687" s="24"/>
      <c r="O687" s="24"/>
      <c r="P687" s="41"/>
      <c r="Q687" s="41"/>
      <c r="R687" s="41"/>
      <c r="S687" s="41"/>
      <c r="T687" s="41"/>
      <c r="U687" s="41"/>
      <c r="V687" s="41"/>
      <c r="W687" s="41"/>
      <c r="X687" s="41"/>
      <c r="Y687" s="41"/>
      <c r="Z687" s="41"/>
      <c r="AA687" s="41"/>
      <c r="AB687" s="41"/>
    </row>
    <row r="688" spans="1:28" ht="14.25" customHeight="1">
      <c r="A688" s="41"/>
      <c r="B688" s="41"/>
      <c r="C688" s="41"/>
      <c r="D688" s="41"/>
      <c r="E688" s="41"/>
      <c r="F688" s="41"/>
      <c r="G688" s="41"/>
      <c r="H688" s="41"/>
      <c r="I688" s="41"/>
      <c r="J688" s="41"/>
      <c r="K688" s="41"/>
      <c r="L688" s="41"/>
      <c r="M688" s="41"/>
      <c r="N688" s="24"/>
      <c r="O688" s="24"/>
      <c r="P688" s="41"/>
      <c r="Q688" s="41"/>
      <c r="R688" s="41"/>
      <c r="S688" s="41"/>
      <c r="T688" s="41"/>
      <c r="U688" s="41"/>
      <c r="V688" s="41"/>
      <c r="W688" s="41"/>
      <c r="X688" s="41"/>
      <c r="Y688" s="41"/>
      <c r="Z688" s="41"/>
      <c r="AA688" s="41"/>
      <c r="AB688" s="41"/>
    </row>
    <row r="689" spans="1:28" ht="14.25" customHeight="1">
      <c r="A689" s="41"/>
      <c r="B689" s="41"/>
      <c r="C689" s="41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24"/>
      <c r="O689" s="24"/>
      <c r="P689" s="41"/>
      <c r="Q689" s="41"/>
      <c r="R689" s="41"/>
      <c r="S689" s="41"/>
      <c r="T689" s="41"/>
      <c r="U689" s="41"/>
      <c r="V689" s="41"/>
      <c r="W689" s="41"/>
      <c r="X689" s="41"/>
      <c r="Y689" s="41"/>
      <c r="Z689" s="41"/>
      <c r="AA689" s="41"/>
      <c r="AB689" s="41"/>
    </row>
    <row r="690" spans="1:28" ht="14.25" customHeight="1">
      <c r="A690" s="41"/>
      <c r="B690" s="41"/>
      <c r="C690" s="41"/>
      <c r="D690" s="41"/>
      <c r="E690" s="41"/>
      <c r="F690" s="41"/>
      <c r="G690" s="41"/>
      <c r="H690" s="41"/>
      <c r="I690" s="41"/>
      <c r="J690" s="41"/>
      <c r="K690" s="41"/>
      <c r="L690" s="41"/>
      <c r="M690" s="41"/>
      <c r="N690" s="24"/>
      <c r="O690" s="24"/>
      <c r="P690" s="41"/>
      <c r="Q690" s="41"/>
      <c r="R690" s="41"/>
      <c r="S690" s="41"/>
      <c r="T690" s="41"/>
      <c r="U690" s="41"/>
      <c r="V690" s="41"/>
      <c r="W690" s="41"/>
      <c r="X690" s="41"/>
      <c r="Y690" s="41"/>
      <c r="Z690" s="41"/>
      <c r="AA690" s="41"/>
      <c r="AB690" s="41"/>
    </row>
    <row r="691" spans="1:28" ht="14.25" customHeight="1">
      <c r="A691" s="41"/>
      <c r="B691" s="41"/>
      <c r="C691" s="41"/>
      <c r="D691" s="41"/>
      <c r="E691" s="41"/>
      <c r="F691" s="41"/>
      <c r="G691" s="41"/>
      <c r="H691" s="41"/>
      <c r="I691" s="41"/>
      <c r="J691" s="41"/>
      <c r="K691" s="41"/>
      <c r="L691" s="41"/>
      <c r="M691" s="41"/>
      <c r="N691" s="24"/>
      <c r="O691" s="24"/>
      <c r="P691" s="41"/>
      <c r="Q691" s="41"/>
      <c r="R691" s="41"/>
      <c r="S691" s="41"/>
      <c r="T691" s="41"/>
      <c r="U691" s="41"/>
      <c r="V691" s="41"/>
      <c r="W691" s="41"/>
      <c r="X691" s="41"/>
      <c r="Y691" s="41"/>
      <c r="Z691" s="41"/>
      <c r="AA691" s="41"/>
      <c r="AB691" s="41"/>
    </row>
    <row r="692" spans="1:28" ht="14.25" customHeight="1">
      <c r="A692" s="41"/>
      <c r="B692" s="41"/>
      <c r="C692" s="41"/>
      <c r="D692" s="41"/>
      <c r="E692" s="41"/>
      <c r="F692" s="41"/>
      <c r="G692" s="41"/>
      <c r="H692" s="41"/>
      <c r="I692" s="41"/>
      <c r="J692" s="41"/>
      <c r="K692" s="41"/>
      <c r="L692" s="41"/>
      <c r="M692" s="41"/>
      <c r="N692" s="24"/>
      <c r="O692" s="24"/>
      <c r="P692" s="41"/>
      <c r="Q692" s="41"/>
      <c r="R692" s="41"/>
      <c r="S692" s="41"/>
      <c r="T692" s="41"/>
      <c r="U692" s="41"/>
      <c r="V692" s="41"/>
      <c r="W692" s="41"/>
      <c r="X692" s="41"/>
      <c r="Y692" s="41"/>
      <c r="Z692" s="41"/>
      <c r="AA692" s="41"/>
      <c r="AB692" s="41"/>
    </row>
    <row r="693" spans="1:28" ht="14.25" customHeight="1">
      <c r="A693" s="41"/>
      <c r="B693" s="41"/>
      <c r="C693" s="41"/>
      <c r="D693" s="41"/>
      <c r="E693" s="41"/>
      <c r="F693" s="41"/>
      <c r="G693" s="41"/>
      <c r="H693" s="41"/>
      <c r="I693" s="41"/>
      <c r="J693" s="41"/>
      <c r="K693" s="41"/>
      <c r="L693" s="41"/>
      <c r="M693" s="41"/>
      <c r="N693" s="24"/>
      <c r="O693" s="24"/>
      <c r="P693" s="41"/>
      <c r="Q693" s="41"/>
      <c r="R693" s="41"/>
      <c r="S693" s="41"/>
      <c r="T693" s="41"/>
      <c r="U693" s="41"/>
      <c r="V693" s="41"/>
      <c r="W693" s="41"/>
      <c r="X693" s="41"/>
      <c r="Y693" s="41"/>
      <c r="Z693" s="41"/>
      <c r="AA693" s="41"/>
      <c r="AB693" s="41"/>
    </row>
    <row r="694" spans="1:28" ht="14.25" customHeight="1">
      <c r="A694" s="41"/>
      <c r="B694" s="41"/>
      <c r="C694" s="41"/>
      <c r="D694" s="41"/>
      <c r="E694" s="41"/>
      <c r="F694" s="41"/>
      <c r="G694" s="41"/>
      <c r="H694" s="41"/>
      <c r="I694" s="41"/>
      <c r="J694" s="41"/>
      <c r="K694" s="41"/>
      <c r="L694" s="41"/>
      <c r="M694" s="41"/>
      <c r="N694" s="24"/>
      <c r="O694" s="24"/>
      <c r="P694" s="41"/>
      <c r="Q694" s="41"/>
      <c r="R694" s="41"/>
      <c r="S694" s="41"/>
      <c r="T694" s="41"/>
      <c r="U694" s="41"/>
      <c r="V694" s="41"/>
      <c r="W694" s="41"/>
      <c r="X694" s="41"/>
      <c r="Y694" s="41"/>
      <c r="Z694" s="41"/>
      <c r="AA694" s="41"/>
      <c r="AB694" s="41"/>
    </row>
    <row r="695" spans="1:28" ht="14.25" customHeight="1">
      <c r="A695" s="41"/>
      <c r="B695" s="41"/>
      <c r="C695" s="41"/>
      <c r="D695" s="41"/>
      <c r="E695" s="41"/>
      <c r="F695" s="41"/>
      <c r="G695" s="41"/>
      <c r="H695" s="41"/>
      <c r="I695" s="41"/>
      <c r="J695" s="41"/>
      <c r="K695" s="41"/>
      <c r="L695" s="41"/>
      <c r="M695" s="41"/>
      <c r="N695" s="24"/>
      <c r="O695" s="24"/>
      <c r="P695" s="41"/>
      <c r="Q695" s="41"/>
      <c r="R695" s="41"/>
      <c r="S695" s="41"/>
      <c r="T695" s="41"/>
      <c r="U695" s="41"/>
      <c r="V695" s="41"/>
      <c r="W695" s="41"/>
      <c r="X695" s="41"/>
      <c r="Y695" s="41"/>
      <c r="Z695" s="41"/>
      <c r="AA695" s="41"/>
      <c r="AB695" s="41"/>
    </row>
    <row r="696" spans="1:28" ht="14.25" customHeight="1">
      <c r="A696" s="41"/>
      <c r="B696" s="41"/>
      <c r="C696" s="41"/>
      <c r="D696" s="41"/>
      <c r="E696" s="41"/>
      <c r="F696" s="41"/>
      <c r="G696" s="41"/>
      <c r="H696" s="41"/>
      <c r="I696" s="41"/>
      <c r="J696" s="41"/>
      <c r="K696" s="41"/>
      <c r="L696" s="41"/>
      <c r="M696" s="41"/>
      <c r="N696" s="24"/>
      <c r="O696" s="24"/>
      <c r="P696" s="41"/>
      <c r="Q696" s="41"/>
      <c r="R696" s="41"/>
      <c r="S696" s="41"/>
      <c r="T696" s="41"/>
      <c r="U696" s="41"/>
      <c r="V696" s="41"/>
      <c r="W696" s="41"/>
      <c r="X696" s="41"/>
      <c r="Y696" s="41"/>
      <c r="Z696" s="41"/>
      <c r="AA696" s="41"/>
      <c r="AB696" s="41"/>
    </row>
    <row r="697" spans="1:28" ht="14.25" customHeight="1">
      <c r="A697" s="41"/>
      <c r="B697" s="41"/>
      <c r="C697" s="41"/>
      <c r="D697" s="41"/>
      <c r="E697" s="41"/>
      <c r="F697" s="41"/>
      <c r="G697" s="41"/>
      <c r="H697" s="41"/>
      <c r="I697" s="41"/>
      <c r="J697" s="41"/>
      <c r="K697" s="41"/>
      <c r="L697" s="41"/>
      <c r="M697" s="41"/>
      <c r="N697" s="24"/>
      <c r="O697" s="24"/>
      <c r="P697" s="41"/>
      <c r="Q697" s="41"/>
      <c r="R697" s="41"/>
      <c r="S697" s="41"/>
      <c r="T697" s="41"/>
      <c r="U697" s="41"/>
      <c r="V697" s="41"/>
      <c r="W697" s="41"/>
      <c r="X697" s="41"/>
      <c r="Y697" s="41"/>
      <c r="Z697" s="41"/>
      <c r="AA697" s="41"/>
      <c r="AB697" s="41"/>
    </row>
    <row r="698" spans="1:28" ht="14.25" customHeight="1">
      <c r="A698" s="41"/>
      <c r="B698" s="41"/>
      <c r="C698" s="41"/>
      <c r="D698" s="41"/>
      <c r="E698" s="41"/>
      <c r="F698" s="41"/>
      <c r="G698" s="41"/>
      <c r="H698" s="41"/>
      <c r="I698" s="41"/>
      <c r="J698" s="41"/>
      <c r="K698" s="41"/>
      <c r="L698" s="41"/>
      <c r="M698" s="41"/>
      <c r="N698" s="24"/>
      <c r="O698" s="24"/>
      <c r="P698" s="41"/>
      <c r="Q698" s="41"/>
      <c r="R698" s="41"/>
      <c r="S698" s="41"/>
      <c r="T698" s="41"/>
      <c r="U698" s="41"/>
      <c r="V698" s="41"/>
      <c r="W698" s="41"/>
      <c r="X698" s="41"/>
      <c r="Y698" s="41"/>
      <c r="Z698" s="41"/>
      <c r="AA698" s="41"/>
      <c r="AB698" s="41"/>
    </row>
    <row r="699" spans="1:28" ht="14.25" customHeight="1">
      <c r="A699" s="41"/>
      <c r="B699" s="41"/>
      <c r="C699" s="41"/>
      <c r="D699" s="41"/>
      <c r="E699" s="41"/>
      <c r="F699" s="41"/>
      <c r="G699" s="41"/>
      <c r="H699" s="41"/>
      <c r="I699" s="41"/>
      <c r="J699" s="41"/>
      <c r="K699" s="41"/>
      <c r="L699" s="41"/>
      <c r="M699" s="41"/>
      <c r="N699" s="24"/>
      <c r="O699" s="24"/>
      <c r="P699" s="41"/>
      <c r="Q699" s="41"/>
      <c r="R699" s="41"/>
      <c r="S699" s="41"/>
      <c r="T699" s="41"/>
      <c r="U699" s="41"/>
      <c r="V699" s="41"/>
      <c r="W699" s="41"/>
      <c r="X699" s="41"/>
      <c r="Y699" s="41"/>
      <c r="Z699" s="41"/>
      <c r="AA699" s="41"/>
      <c r="AB699" s="41"/>
    </row>
    <row r="700" spans="1:28" ht="14.25" customHeight="1">
      <c r="A700" s="41"/>
      <c r="B700" s="41"/>
      <c r="C700" s="41"/>
      <c r="D700" s="41"/>
      <c r="E700" s="41"/>
      <c r="F700" s="41"/>
      <c r="G700" s="41"/>
      <c r="H700" s="41"/>
      <c r="I700" s="41"/>
      <c r="J700" s="41"/>
      <c r="K700" s="41"/>
      <c r="L700" s="41"/>
      <c r="M700" s="41"/>
      <c r="N700" s="24"/>
      <c r="O700" s="24"/>
      <c r="P700" s="41"/>
      <c r="Q700" s="41"/>
      <c r="R700" s="41"/>
      <c r="S700" s="41"/>
      <c r="T700" s="41"/>
      <c r="U700" s="41"/>
      <c r="V700" s="41"/>
      <c r="W700" s="41"/>
      <c r="X700" s="41"/>
      <c r="Y700" s="41"/>
      <c r="Z700" s="41"/>
      <c r="AA700" s="41"/>
      <c r="AB700" s="41"/>
    </row>
    <row r="701" spans="1:28" ht="14.25" customHeight="1">
      <c r="A701" s="41"/>
      <c r="B701" s="41"/>
      <c r="C701" s="41"/>
      <c r="D701" s="41"/>
      <c r="E701" s="41"/>
      <c r="F701" s="41"/>
      <c r="G701" s="41"/>
      <c r="H701" s="41"/>
      <c r="I701" s="41"/>
      <c r="J701" s="41"/>
      <c r="K701" s="41"/>
      <c r="L701" s="41"/>
      <c r="M701" s="41"/>
      <c r="N701" s="24"/>
      <c r="O701" s="24"/>
      <c r="P701" s="41"/>
      <c r="Q701" s="41"/>
      <c r="R701" s="41"/>
      <c r="S701" s="41"/>
      <c r="T701" s="41"/>
      <c r="U701" s="41"/>
      <c r="V701" s="41"/>
      <c r="W701" s="41"/>
      <c r="X701" s="41"/>
      <c r="Y701" s="41"/>
      <c r="Z701" s="41"/>
      <c r="AA701" s="41"/>
      <c r="AB701" s="41"/>
    </row>
    <row r="702" spans="1:28" ht="14.25" customHeight="1">
      <c r="A702" s="41"/>
      <c r="B702" s="41"/>
      <c r="C702" s="41"/>
      <c r="D702" s="41"/>
      <c r="E702" s="41"/>
      <c r="F702" s="41"/>
      <c r="G702" s="41"/>
      <c r="H702" s="41"/>
      <c r="I702" s="41"/>
      <c r="J702" s="41"/>
      <c r="K702" s="41"/>
      <c r="L702" s="41"/>
      <c r="M702" s="41"/>
      <c r="N702" s="24"/>
      <c r="O702" s="24"/>
      <c r="P702" s="41"/>
      <c r="Q702" s="41"/>
      <c r="R702" s="41"/>
      <c r="S702" s="41"/>
      <c r="T702" s="41"/>
      <c r="U702" s="41"/>
      <c r="V702" s="41"/>
      <c r="W702" s="41"/>
      <c r="X702" s="41"/>
      <c r="Y702" s="41"/>
      <c r="Z702" s="41"/>
      <c r="AA702" s="41"/>
      <c r="AB702" s="41"/>
    </row>
    <row r="703" spans="1:28" ht="14.25" customHeight="1">
      <c r="A703" s="41"/>
      <c r="B703" s="41"/>
      <c r="C703" s="41"/>
      <c r="D703" s="41"/>
      <c r="E703" s="41"/>
      <c r="F703" s="41"/>
      <c r="G703" s="41"/>
      <c r="H703" s="41"/>
      <c r="I703" s="41"/>
      <c r="J703" s="41"/>
      <c r="K703" s="41"/>
      <c r="L703" s="41"/>
      <c r="M703" s="41"/>
      <c r="N703" s="24"/>
      <c r="O703" s="24"/>
      <c r="P703" s="41"/>
      <c r="Q703" s="41"/>
      <c r="R703" s="41"/>
      <c r="S703" s="41"/>
      <c r="T703" s="41"/>
      <c r="U703" s="41"/>
      <c r="V703" s="41"/>
      <c r="W703" s="41"/>
      <c r="X703" s="41"/>
      <c r="Y703" s="41"/>
      <c r="Z703" s="41"/>
      <c r="AA703" s="41"/>
      <c r="AB703" s="41"/>
    </row>
    <row r="704" spans="1:28" ht="14.25" customHeight="1">
      <c r="A704" s="41"/>
      <c r="B704" s="41"/>
      <c r="C704" s="41"/>
      <c r="D704" s="41"/>
      <c r="E704" s="41"/>
      <c r="F704" s="41"/>
      <c r="G704" s="41"/>
      <c r="H704" s="41"/>
      <c r="I704" s="41"/>
      <c r="J704" s="41"/>
      <c r="K704" s="41"/>
      <c r="L704" s="41"/>
      <c r="M704" s="41"/>
      <c r="N704" s="24"/>
      <c r="O704" s="24"/>
      <c r="P704" s="41"/>
      <c r="Q704" s="41"/>
      <c r="R704" s="41"/>
      <c r="S704" s="41"/>
      <c r="T704" s="41"/>
      <c r="U704" s="41"/>
      <c r="V704" s="41"/>
      <c r="W704" s="41"/>
      <c r="X704" s="41"/>
      <c r="Y704" s="41"/>
      <c r="Z704" s="41"/>
      <c r="AA704" s="41"/>
      <c r="AB704" s="41"/>
    </row>
    <row r="705" spans="1:28" ht="14.25" customHeight="1">
      <c r="A705" s="41"/>
      <c r="B705" s="41"/>
      <c r="C705" s="41"/>
      <c r="D705" s="41"/>
      <c r="E705" s="41"/>
      <c r="F705" s="41"/>
      <c r="G705" s="41"/>
      <c r="H705" s="41"/>
      <c r="I705" s="41"/>
      <c r="J705" s="41"/>
      <c r="K705" s="41"/>
      <c r="L705" s="41"/>
      <c r="M705" s="41"/>
      <c r="N705" s="24"/>
      <c r="O705" s="24"/>
      <c r="P705" s="41"/>
      <c r="Q705" s="41"/>
      <c r="R705" s="41"/>
      <c r="S705" s="41"/>
      <c r="T705" s="41"/>
      <c r="U705" s="41"/>
      <c r="V705" s="41"/>
      <c r="W705" s="41"/>
      <c r="X705" s="41"/>
      <c r="Y705" s="41"/>
      <c r="Z705" s="41"/>
      <c r="AA705" s="41"/>
      <c r="AB705" s="41"/>
    </row>
    <row r="706" spans="1:28" ht="14.25" customHeight="1">
      <c r="A706" s="41"/>
      <c r="B706" s="41"/>
      <c r="C706" s="41"/>
      <c r="D706" s="41"/>
      <c r="E706" s="41"/>
      <c r="F706" s="41"/>
      <c r="G706" s="41"/>
      <c r="H706" s="41"/>
      <c r="I706" s="41"/>
      <c r="J706" s="41"/>
      <c r="K706" s="41"/>
      <c r="L706" s="41"/>
      <c r="M706" s="41"/>
      <c r="N706" s="24"/>
      <c r="O706" s="24"/>
      <c r="P706" s="41"/>
      <c r="Q706" s="41"/>
      <c r="R706" s="41"/>
      <c r="S706" s="41"/>
      <c r="T706" s="41"/>
      <c r="U706" s="41"/>
      <c r="V706" s="41"/>
      <c r="W706" s="41"/>
      <c r="X706" s="41"/>
      <c r="Y706" s="41"/>
      <c r="Z706" s="41"/>
      <c r="AA706" s="41"/>
      <c r="AB706" s="41"/>
    </row>
    <row r="707" spans="1:28" ht="14.25" customHeight="1">
      <c r="A707" s="41"/>
      <c r="B707" s="41"/>
      <c r="C707" s="41"/>
      <c r="D707" s="41"/>
      <c r="E707" s="41"/>
      <c r="F707" s="41"/>
      <c r="G707" s="41"/>
      <c r="H707" s="41"/>
      <c r="I707" s="41"/>
      <c r="J707" s="41"/>
      <c r="K707" s="41"/>
      <c r="L707" s="41"/>
      <c r="M707" s="41"/>
      <c r="N707" s="24"/>
      <c r="O707" s="24"/>
      <c r="P707" s="41"/>
      <c r="Q707" s="41"/>
      <c r="R707" s="41"/>
      <c r="S707" s="41"/>
      <c r="T707" s="41"/>
      <c r="U707" s="41"/>
      <c r="V707" s="41"/>
      <c r="W707" s="41"/>
      <c r="X707" s="41"/>
      <c r="Y707" s="41"/>
      <c r="Z707" s="41"/>
      <c r="AA707" s="41"/>
      <c r="AB707" s="41"/>
    </row>
    <row r="708" spans="1:28" ht="14.25" customHeight="1">
      <c r="A708" s="41"/>
      <c r="B708" s="41"/>
      <c r="C708" s="41"/>
      <c r="D708" s="41"/>
      <c r="E708" s="41"/>
      <c r="F708" s="41"/>
      <c r="G708" s="41"/>
      <c r="H708" s="41"/>
      <c r="I708" s="41"/>
      <c r="J708" s="41"/>
      <c r="K708" s="41"/>
      <c r="L708" s="41"/>
      <c r="M708" s="41"/>
      <c r="N708" s="24"/>
      <c r="O708" s="24"/>
      <c r="P708" s="41"/>
      <c r="Q708" s="41"/>
      <c r="R708" s="41"/>
      <c r="S708" s="41"/>
      <c r="T708" s="41"/>
      <c r="U708" s="41"/>
      <c r="V708" s="41"/>
      <c r="W708" s="41"/>
      <c r="X708" s="41"/>
      <c r="Y708" s="41"/>
      <c r="Z708" s="41"/>
      <c r="AA708" s="41"/>
      <c r="AB708" s="41"/>
    </row>
    <row r="709" spans="1:28" ht="14.25" customHeight="1">
      <c r="A709" s="41"/>
      <c r="B709" s="41"/>
      <c r="C709" s="41"/>
      <c r="D709" s="41"/>
      <c r="E709" s="41"/>
      <c r="F709" s="41"/>
      <c r="G709" s="41"/>
      <c r="H709" s="41"/>
      <c r="I709" s="41"/>
      <c r="J709" s="41"/>
      <c r="K709" s="41"/>
      <c r="L709" s="41"/>
      <c r="M709" s="41"/>
      <c r="N709" s="24"/>
      <c r="O709" s="24"/>
      <c r="P709" s="41"/>
      <c r="Q709" s="41"/>
      <c r="R709" s="41"/>
      <c r="S709" s="41"/>
      <c r="T709" s="41"/>
      <c r="U709" s="41"/>
      <c r="V709" s="41"/>
      <c r="W709" s="41"/>
      <c r="X709" s="41"/>
      <c r="Y709" s="41"/>
      <c r="Z709" s="41"/>
      <c r="AA709" s="41"/>
      <c r="AB709" s="41"/>
    </row>
    <row r="710" spans="1:28" ht="14.25" customHeight="1">
      <c r="A710" s="41"/>
      <c r="B710" s="41"/>
      <c r="C710" s="41"/>
      <c r="D710" s="41"/>
      <c r="E710" s="41"/>
      <c r="F710" s="41"/>
      <c r="G710" s="41"/>
      <c r="H710" s="41"/>
      <c r="I710" s="41"/>
      <c r="J710" s="41"/>
      <c r="K710" s="41"/>
      <c r="L710" s="41"/>
      <c r="M710" s="41"/>
      <c r="N710" s="24"/>
      <c r="O710" s="24"/>
      <c r="P710" s="41"/>
      <c r="Q710" s="41"/>
      <c r="R710" s="41"/>
      <c r="S710" s="41"/>
      <c r="T710" s="41"/>
      <c r="U710" s="41"/>
      <c r="V710" s="41"/>
      <c r="W710" s="41"/>
      <c r="X710" s="41"/>
      <c r="Y710" s="41"/>
      <c r="Z710" s="41"/>
      <c r="AA710" s="41"/>
      <c r="AB710" s="41"/>
    </row>
    <row r="711" spans="1:28" ht="14.25" customHeight="1">
      <c r="A711" s="41"/>
      <c r="B711" s="41"/>
      <c r="C711" s="41"/>
      <c r="D711" s="41"/>
      <c r="E711" s="41"/>
      <c r="F711" s="41"/>
      <c r="G711" s="41"/>
      <c r="H711" s="41"/>
      <c r="I711" s="41"/>
      <c r="J711" s="41"/>
      <c r="K711" s="41"/>
      <c r="L711" s="41"/>
      <c r="M711" s="41"/>
      <c r="N711" s="24"/>
      <c r="O711" s="24"/>
      <c r="P711" s="41"/>
      <c r="Q711" s="41"/>
      <c r="R711" s="41"/>
      <c r="S711" s="41"/>
      <c r="T711" s="41"/>
      <c r="U711" s="41"/>
      <c r="V711" s="41"/>
      <c r="W711" s="41"/>
      <c r="X711" s="41"/>
      <c r="Y711" s="41"/>
      <c r="Z711" s="41"/>
      <c r="AA711" s="41"/>
      <c r="AB711" s="41"/>
    </row>
    <row r="712" spans="1:28" ht="14.25" customHeight="1">
      <c r="A712" s="41"/>
      <c r="B712" s="41"/>
      <c r="C712" s="41"/>
      <c r="D712" s="41"/>
      <c r="E712" s="41"/>
      <c r="F712" s="41"/>
      <c r="G712" s="41"/>
      <c r="H712" s="41"/>
      <c r="I712" s="41"/>
      <c r="J712" s="41"/>
      <c r="K712" s="41"/>
      <c r="L712" s="41"/>
      <c r="M712" s="41"/>
      <c r="N712" s="24"/>
      <c r="O712" s="24"/>
      <c r="P712" s="41"/>
      <c r="Q712" s="41"/>
      <c r="R712" s="41"/>
      <c r="S712" s="41"/>
      <c r="T712" s="41"/>
      <c r="U712" s="41"/>
      <c r="V712" s="41"/>
      <c r="W712" s="41"/>
      <c r="X712" s="41"/>
      <c r="Y712" s="41"/>
      <c r="Z712" s="41"/>
      <c r="AA712" s="41"/>
      <c r="AB712" s="41"/>
    </row>
    <row r="713" spans="1:28" ht="14.25" customHeight="1">
      <c r="A713" s="41"/>
      <c r="B713" s="41"/>
      <c r="C713" s="41"/>
      <c r="D713" s="41"/>
      <c r="E713" s="41"/>
      <c r="F713" s="41"/>
      <c r="G713" s="41"/>
      <c r="H713" s="41"/>
      <c r="I713" s="41"/>
      <c r="J713" s="41"/>
      <c r="K713" s="41"/>
      <c r="L713" s="41"/>
      <c r="M713" s="41"/>
      <c r="N713" s="24"/>
      <c r="O713" s="24"/>
      <c r="P713" s="41"/>
      <c r="Q713" s="41"/>
      <c r="R713" s="41"/>
      <c r="S713" s="41"/>
      <c r="T713" s="41"/>
      <c r="U713" s="41"/>
      <c r="V713" s="41"/>
      <c r="W713" s="41"/>
      <c r="X713" s="41"/>
      <c r="Y713" s="41"/>
      <c r="Z713" s="41"/>
      <c r="AA713" s="41"/>
      <c r="AB713" s="41"/>
    </row>
    <row r="714" spans="1:28" ht="14.25" customHeight="1">
      <c r="A714" s="41"/>
      <c r="B714" s="41"/>
      <c r="C714" s="41"/>
      <c r="D714" s="41"/>
      <c r="E714" s="41"/>
      <c r="F714" s="41"/>
      <c r="G714" s="41"/>
      <c r="H714" s="41"/>
      <c r="I714" s="41"/>
      <c r="J714" s="41"/>
      <c r="K714" s="41"/>
      <c r="L714" s="41"/>
      <c r="M714" s="41"/>
      <c r="N714" s="24"/>
      <c r="O714" s="24"/>
      <c r="P714" s="41"/>
      <c r="Q714" s="41"/>
      <c r="R714" s="41"/>
      <c r="S714" s="41"/>
      <c r="T714" s="41"/>
      <c r="U714" s="41"/>
      <c r="V714" s="41"/>
      <c r="W714" s="41"/>
      <c r="X714" s="41"/>
      <c r="Y714" s="41"/>
      <c r="Z714" s="41"/>
      <c r="AA714" s="41"/>
      <c r="AB714" s="41"/>
    </row>
    <row r="715" spans="1:28" ht="14.25" customHeight="1">
      <c r="A715" s="41"/>
      <c r="B715" s="41"/>
      <c r="C715" s="41"/>
      <c r="D715" s="41"/>
      <c r="E715" s="41"/>
      <c r="F715" s="41"/>
      <c r="G715" s="41"/>
      <c r="H715" s="41"/>
      <c r="I715" s="41"/>
      <c r="J715" s="41"/>
      <c r="K715" s="41"/>
      <c r="L715" s="41"/>
      <c r="M715" s="41"/>
      <c r="N715" s="24"/>
      <c r="O715" s="24"/>
      <c r="P715" s="41"/>
      <c r="Q715" s="41"/>
      <c r="R715" s="41"/>
      <c r="S715" s="41"/>
      <c r="T715" s="41"/>
      <c r="U715" s="41"/>
      <c r="V715" s="41"/>
      <c r="W715" s="41"/>
      <c r="X715" s="41"/>
      <c r="Y715" s="41"/>
      <c r="Z715" s="41"/>
      <c r="AA715" s="41"/>
      <c r="AB715" s="41"/>
    </row>
    <row r="716" spans="1:28" ht="14.25" customHeight="1">
      <c r="A716" s="41"/>
      <c r="B716" s="41"/>
      <c r="C716" s="41"/>
      <c r="D716" s="41"/>
      <c r="E716" s="41"/>
      <c r="F716" s="41"/>
      <c r="G716" s="41"/>
      <c r="H716" s="41"/>
      <c r="I716" s="41"/>
      <c r="J716" s="41"/>
      <c r="K716" s="41"/>
      <c r="L716" s="41"/>
      <c r="M716" s="41"/>
      <c r="N716" s="24"/>
      <c r="O716" s="24"/>
      <c r="P716" s="41"/>
      <c r="Q716" s="41"/>
      <c r="R716" s="41"/>
      <c r="S716" s="41"/>
      <c r="T716" s="41"/>
      <c r="U716" s="41"/>
      <c r="V716" s="41"/>
      <c r="W716" s="41"/>
      <c r="X716" s="41"/>
      <c r="Y716" s="41"/>
      <c r="Z716" s="41"/>
      <c r="AA716" s="41"/>
      <c r="AB716" s="41"/>
    </row>
    <row r="717" spans="1:28" ht="14.25" customHeight="1">
      <c r="A717" s="41"/>
      <c r="B717" s="41"/>
      <c r="C717" s="41"/>
      <c r="D717" s="41"/>
      <c r="E717" s="41"/>
      <c r="F717" s="41"/>
      <c r="G717" s="41"/>
      <c r="H717" s="41"/>
      <c r="I717" s="41"/>
      <c r="J717" s="41"/>
      <c r="K717" s="41"/>
      <c r="L717" s="41"/>
      <c r="M717" s="41"/>
      <c r="N717" s="24"/>
      <c r="O717" s="24"/>
      <c r="P717" s="41"/>
      <c r="Q717" s="41"/>
      <c r="R717" s="41"/>
      <c r="S717" s="41"/>
      <c r="T717" s="41"/>
      <c r="U717" s="41"/>
      <c r="V717" s="41"/>
      <c r="W717" s="41"/>
      <c r="X717" s="41"/>
      <c r="Y717" s="41"/>
      <c r="Z717" s="41"/>
      <c r="AA717" s="41"/>
      <c r="AB717" s="41"/>
    </row>
    <row r="718" spans="1:28" ht="14.25" customHeight="1">
      <c r="A718" s="41"/>
      <c r="B718" s="41"/>
      <c r="C718" s="41"/>
      <c r="D718" s="41"/>
      <c r="E718" s="41"/>
      <c r="F718" s="41"/>
      <c r="G718" s="41"/>
      <c r="H718" s="41"/>
      <c r="I718" s="41"/>
      <c r="J718" s="41"/>
      <c r="K718" s="41"/>
      <c r="L718" s="41"/>
      <c r="M718" s="41"/>
      <c r="N718" s="24"/>
      <c r="O718" s="24"/>
      <c r="P718" s="41"/>
      <c r="Q718" s="41"/>
      <c r="R718" s="41"/>
      <c r="S718" s="41"/>
      <c r="T718" s="41"/>
      <c r="U718" s="41"/>
      <c r="V718" s="41"/>
      <c r="W718" s="41"/>
      <c r="X718" s="41"/>
      <c r="Y718" s="41"/>
      <c r="Z718" s="41"/>
      <c r="AA718" s="41"/>
      <c r="AB718" s="41"/>
    </row>
    <row r="719" spans="1:28" ht="14.25" customHeight="1">
      <c r="A719" s="41"/>
      <c r="B719" s="41"/>
      <c r="C719" s="41"/>
      <c r="D719" s="41"/>
      <c r="E719" s="41"/>
      <c r="F719" s="41"/>
      <c r="G719" s="41"/>
      <c r="H719" s="41"/>
      <c r="I719" s="41"/>
      <c r="J719" s="41"/>
      <c r="K719" s="41"/>
      <c r="L719" s="41"/>
      <c r="M719" s="41"/>
      <c r="N719" s="24"/>
      <c r="O719" s="24"/>
      <c r="P719" s="41"/>
      <c r="Q719" s="41"/>
      <c r="R719" s="41"/>
      <c r="S719" s="41"/>
      <c r="T719" s="41"/>
      <c r="U719" s="41"/>
      <c r="V719" s="41"/>
      <c r="W719" s="41"/>
      <c r="X719" s="41"/>
      <c r="Y719" s="41"/>
      <c r="Z719" s="41"/>
      <c r="AA719" s="41"/>
      <c r="AB719" s="41"/>
    </row>
    <row r="720" spans="1:28" ht="14.25" customHeight="1">
      <c r="A720" s="41"/>
      <c r="B720" s="41"/>
      <c r="C720" s="41"/>
      <c r="D720" s="41"/>
      <c r="E720" s="41"/>
      <c r="F720" s="41"/>
      <c r="G720" s="41"/>
      <c r="H720" s="41"/>
      <c r="I720" s="41"/>
      <c r="J720" s="41"/>
      <c r="K720" s="41"/>
      <c r="L720" s="41"/>
      <c r="M720" s="41"/>
      <c r="N720" s="24"/>
      <c r="O720" s="24"/>
      <c r="P720" s="41"/>
      <c r="Q720" s="41"/>
      <c r="R720" s="41"/>
      <c r="S720" s="41"/>
      <c r="T720" s="41"/>
      <c r="U720" s="41"/>
      <c r="V720" s="41"/>
      <c r="W720" s="41"/>
      <c r="X720" s="41"/>
      <c r="Y720" s="41"/>
      <c r="Z720" s="41"/>
      <c r="AA720" s="41"/>
      <c r="AB720" s="41"/>
    </row>
    <row r="721" spans="1:28" ht="14.25" customHeight="1">
      <c r="A721" s="41"/>
      <c r="B721" s="41"/>
      <c r="C721" s="41"/>
      <c r="D721" s="41"/>
      <c r="E721" s="41"/>
      <c r="F721" s="41"/>
      <c r="G721" s="41"/>
      <c r="H721" s="41"/>
      <c r="I721" s="41"/>
      <c r="J721" s="41"/>
      <c r="K721" s="41"/>
      <c r="L721" s="41"/>
      <c r="M721" s="41"/>
      <c r="N721" s="24"/>
      <c r="O721" s="24"/>
      <c r="P721" s="41"/>
      <c r="Q721" s="41"/>
      <c r="R721" s="41"/>
      <c r="S721" s="41"/>
      <c r="T721" s="41"/>
      <c r="U721" s="41"/>
      <c r="V721" s="41"/>
      <c r="W721" s="41"/>
      <c r="X721" s="41"/>
      <c r="Y721" s="41"/>
      <c r="Z721" s="41"/>
      <c r="AA721" s="41"/>
      <c r="AB721" s="41"/>
    </row>
    <row r="722" spans="1:28" ht="14.25" customHeight="1">
      <c r="A722" s="41"/>
      <c r="B722" s="41"/>
      <c r="C722" s="41"/>
      <c r="D722" s="41"/>
      <c r="E722" s="41"/>
      <c r="F722" s="41"/>
      <c r="G722" s="41"/>
      <c r="H722" s="41"/>
      <c r="I722" s="41"/>
      <c r="J722" s="41"/>
      <c r="K722" s="41"/>
      <c r="L722" s="41"/>
      <c r="M722" s="41"/>
      <c r="N722" s="24"/>
      <c r="O722" s="24"/>
      <c r="P722" s="41"/>
      <c r="Q722" s="41"/>
      <c r="R722" s="41"/>
      <c r="S722" s="41"/>
      <c r="T722" s="41"/>
      <c r="U722" s="41"/>
      <c r="V722" s="41"/>
      <c r="W722" s="41"/>
      <c r="X722" s="41"/>
      <c r="Y722" s="41"/>
      <c r="Z722" s="41"/>
      <c r="AA722" s="41"/>
      <c r="AB722" s="41"/>
    </row>
    <row r="723" spans="1:28" ht="14.25" customHeight="1">
      <c r="A723" s="41"/>
      <c r="B723" s="41"/>
      <c r="C723" s="41"/>
      <c r="D723" s="41"/>
      <c r="E723" s="41"/>
      <c r="F723" s="41"/>
      <c r="G723" s="41"/>
      <c r="H723" s="41"/>
      <c r="I723" s="41"/>
      <c r="J723" s="41"/>
      <c r="K723" s="41"/>
      <c r="L723" s="41"/>
      <c r="M723" s="41"/>
      <c r="N723" s="24"/>
      <c r="O723" s="24"/>
      <c r="P723" s="41"/>
      <c r="Q723" s="41"/>
      <c r="R723" s="41"/>
      <c r="S723" s="41"/>
      <c r="T723" s="41"/>
      <c r="U723" s="41"/>
      <c r="V723" s="41"/>
      <c r="W723" s="41"/>
      <c r="X723" s="41"/>
      <c r="Y723" s="41"/>
      <c r="Z723" s="41"/>
      <c r="AA723" s="41"/>
      <c r="AB723" s="41"/>
    </row>
    <row r="724" spans="1:28" ht="14.25" customHeight="1">
      <c r="A724" s="41"/>
      <c r="B724" s="41"/>
      <c r="C724" s="41"/>
      <c r="D724" s="41"/>
      <c r="E724" s="41"/>
      <c r="F724" s="41"/>
      <c r="G724" s="41"/>
      <c r="H724" s="41"/>
      <c r="I724" s="41"/>
      <c r="J724" s="41"/>
      <c r="K724" s="41"/>
      <c r="L724" s="41"/>
      <c r="M724" s="41"/>
      <c r="N724" s="24"/>
      <c r="O724" s="24"/>
      <c r="P724" s="41"/>
      <c r="Q724" s="41"/>
      <c r="R724" s="41"/>
      <c r="S724" s="41"/>
      <c r="T724" s="41"/>
      <c r="U724" s="41"/>
      <c r="V724" s="41"/>
      <c r="W724" s="41"/>
      <c r="X724" s="41"/>
      <c r="Y724" s="41"/>
      <c r="Z724" s="41"/>
      <c r="AA724" s="41"/>
      <c r="AB724" s="41"/>
    </row>
    <row r="725" spans="1:28" ht="14.25" customHeight="1">
      <c r="A725" s="41"/>
      <c r="B725" s="41"/>
      <c r="C725" s="41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24"/>
      <c r="O725" s="24"/>
      <c r="P725" s="41"/>
      <c r="Q725" s="41"/>
      <c r="R725" s="41"/>
      <c r="S725" s="41"/>
      <c r="T725" s="41"/>
      <c r="U725" s="41"/>
      <c r="V725" s="41"/>
      <c r="W725" s="41"/>
      <c r="X725" s="41"/>
      <c r="Y725" s="41"/>
      <c r="Z725" s="41"/>
      <c r="AA725" s="41"/>
      <c r="AB725" s="41"/>
    </row>
    <row r="726" spans="1:28" ht="14.25" customHeight="1">
      <c r="A726" s="41"/>
      <c r="B726" s="41"/>
      <c r="C726" s="41"/>
      <c r="D726" s="41"/>
      <c r="E726" s="41"/>
      <c r="F726" s="41"/>
      <c r="G726" s="41"/>
      <c r="H726" s="41"/>
      <c r="I726" s="41"/>
      <c r="J726" s="41"/>
      <c r="K726" s="41"/>
      <c r="L726" s="41"/>
      <c r="M726" s="41"/>
      <c r="N726" s="24"/>
      <c r="O726" s="24"/>
      <c r="P726" s="41"/>
      <c r="Q726" s="41"/>
      <c r="R726" s="41"/>
      <c r="S726" s="41"/>
      <c r="T726" s="41"/>
      <c r="U726" s="41"/>
      <c r="V726" s="41"/>
      <c r="W726" s="41"/>
      <c r="X726" s="41"/>
      <c r="Y726" s="41"/>
      <c r="Z726" s="41"/>
      <c r="AA726" s="41"/>
      <c r="AB726" s="41"/>
    </row>
    <row r="727" spans="1:28" ht="14.25" customHeight="1">
      <c r="A727" s="41"/>
      <c r="B727" s="41"/>
      <c r="C727" s="41"/>
      <c r="D727" s="41"/>
      <c r="E727" s="41"/>
      <c r="F727" s="41"/>
      <c r="G727" s="41"/>
      <c r="H727" s="41"/>
      <c r="I727" s="41"/>
      <c r="J727" s="41"/>
      <c r="K727" s="41"/>
      <c r="L727" s="41"/>
      <c r="M727" s="41"/>
      <c r="N727" s="24"/>
      <c r="O727" s="24"/>
      <c r="P727" s="41"/>
      <c r="Q727" s="41"/>
      <c r="R727" s="41"/>
      <c r="S727" s="41"/>
      <c r="T727" s="41"/>
      <c r="U727" s="41"/>
      <c r="V727" s="41"/>
      <c r="W727" s="41"/>
      <c r="X727" s="41"/>
      <c r="Y727" s="41"/>
      <c r="Z727" s="41"/>
      <c r="AA727" s="41"/>
      <c r="AB727" s="41"/>
    </row>
    <row r="728" spans="1:28" ht="14.25" customHeight="1">
      <c r="A728" s="41"/>
      <c r="B728" s="41"/>
      <c r="C728" s="41"/>
      <c r="D728" s="41"/>
      <c r="E728" s="41"/>
      <c r="F728" s="41"/>
      <c r="G728" s="41"/>
      <c r="H728" s="41"/>
      <c r="I728" s="41"/>
      <c r="J728" s="41"/>
      <c r="K728" s="41"/>
      <c r="L728" s="41"/>
      <c r="M728" s="41"/>
      <c r="N728" s="24"/>
      <c r="O728" s="24"/>
      <c r="P728" s="41"/>
      <c r="Q728" s="41"/>
      <c r="R728" s="41"/>
      <c r="S728" s="41"/>
      <c r="T728" s="41"/>
      <c r="U728" s="41"/>
      <c r="V728" s="41"/>
      <c r="W728" s="41"/>
      <c r="X728" s="41"/>
      <c r="Y728" s="41"/>
      <c r="Z728" s="41"/>
      <c r="AA728" s="41"/>
      <c r="AB728" s="41"/>
    </row>
    <row r="729" spans="1:28" ht="14.25" customHeight="1">
      <c r="A729" s="41"/>
      <c r="B729" s="41"/>
      <c r="C729" s="41"/>
      <c r="D729" s="41"/>
      <c r="E729" s="41"/>
      <c r="F729" s="41"/>
      <c r="G729" s="41"/>
      <c r="H729" s="41"/>
      <c r="I729" s="41"/>
      <c r="J729" s="41"/>
      <c r="K729" s="41"/>
      <c r="L729" s="41"/>
      <c r="M729" s="41"/>
      <c r="N729" s="24"/>
      <c r="O729" s="24"/>
      <c r="P729" s="41"/>
      <c r="Q729" s="41"/>
      <c r="R729" s="41"/>
      <c r="S729" s="41"/>
      <c r="T729" s="41"/>
      <c r="U729" s="41"/>
      <c r="V729" s="41"/>
      <c r="W729" s="41"/>
      <c r="X729" s="41"/>
      <c r="Y729" s="41"/>
      <c r="Z729" s="41"/>
      <c r="AA729" s="41"/>
      <c r="AB729" s="41"/>
    </row>
    <row r="730" spans="1:28" ht="14.25" customHeight="1">
      <c r="A730" s="41"/>
      <c r="B730" s="41"/>
      <c r="C730" s="41"/>
      <c r="D730" s="41"/>
      <c r="E730" s="41"/>
      <c r="F730" s="41"/>
      <c r="G730" s="41"/>
      <c r="H730" s="41"/>
      <c r="I730" s="41"/>
      <c r="J730" s="41"/>
      <c r="K730" s="41"/>
      <c r="L730" s="41"/>
      <c r="M730" s="41"/>
      <c r="N730" s="24"/>
      <c r="O730" s="24"/>
      <c r="P730" s="41"/>
      <c r="Q730" s="41"/>
      <c r="R730" s="41"/>
      <c r="S730" s="41"/>
      <c r="T730" s="41"/>
      <c r="U730" s="41"/>
      <c r="V730" s="41"/>
      <c r="W730" s="41"/>
      <c r="X730" s="41"/>
      <c r="Y730" s="41"/>
      <c r="Z730" s="41"/>
      <c r="AA730" s="41"/>
      <c r="AB730" s="41"/>
    </row>
    <row r="731" spans="1:28" ht="14.25" customHeight="1">
      <c r="A731" s="41"/>
      <c r="B731" s="41"/>
      <c r="C731" s="41"/>
      <c r="D731" s="41"/>
      <c r="E731" s="41"/>
      <c r="F731" s="41"/>
      <c r="G731" s="41"/>
      <c r="H731" s="41"/>
      <c r="I731" s="41"/>
      <c r="J731" s="41"/>
      <c r="K731" s="41"/>
      <c r="L731" s="41"/>
      <c r="M731" s="41"/>
      <c r="N731" s="24"/>
      <c r="O731" s="24"/>
      <c r="P731" s="41"/>
      <c r="Q731" s="41"/>
      <c r="R731" s="41"/>
      <c r="S731" s="41"/>
      <c r="T731" s="41"/>
      <c r="U731" s="41"/>
      <c r="V731" s="41"/>
      <c r="W731" s="41"/>
      <c r="X731" s="41"/>
      <c r="Y731" s="41"/>
      <c r="Z731" s="41"/>
      <c r="AA731" s="41"/>
      <c r="AB731" s="41"/>
    </row>
    <row r="732" spans="1:28" ht="14.25" customHeight="1">
      <c r="A732" s="41"/>
      <c r="B732" s="41"/>
      <c r="C732" s="41"/>
      <c r="D732" s="41"/>
      <c r="E732" s="41"/>
      <c r="F732" s="41"/>
      <c r="G732" s="41"/>
      <c r="H732" s="41"/>
      <c r="I732" s="41"/>
      <c r="J732" s="41"/>
      <c r="K732" s="41"/>
      <c r="L732" s="41"/>
      <c r="M732" s="41"/>
      <c r="N732" s="24"/>
      <c r="O732" s="24"/>
      <c r="P732" s="41"/>
      <c r="Q732" s="41"/>
      <c r="R732" s="41"/>
      <c r="S732" s="41"/>
      <c r="T732" s="41"/>
      <c r="U732" s="41"/>
      <c r="V732" s="41"/>
      <c r="W732" s="41"/>
      <c r="X732" s="41"/>
      <c r="Y732" s="41"/>
      <c r="Z732" s="41"/>
      <c r="AA732" s="41"/>
      <c r="AB732" s="41"/>
    </row>
    <row r="733" spans="1:28" ht="14.25" customHeight="1">
      <c r="A733" s="41"/>
      <c r="B733" s="41"/>
      <c r="C733" s="41"/>
      <c r="D733" s="41"/>
      <c r="E733" s="41"/>
      <c r="F733" s="41"/>
      <c r="G733" s="41"/>
      <c r="H733" s="41"/>
      <c r="I733" s="41"/>
      <c r="J733" s="41"/>
      <c r="K733" s="41"/>
      <c r="L733" s="41"/>
      <c r="M733" s="41"/>
      <c r="N733" s="24"/>
      <c r="O733" s="24"/>
      <c r="P733" s="41"/>
      <c r="Q733" s="41"/>
      <c r="R733" s="41"/>
      <c r="S733" s="41"/>
      <c r="T733" s="41"/>
      <c r="U733" s="41"/>
      <c r="V733" s="41"/>
      <c r="W733" s="41"/>
      <c r="X733" s="41"/>
      <c r="Y733" s="41"/>
      <c r="Z733" s="41"/>
      <c r="AA733" s="41"/>
      <c r="AB733" s="41"/>
    </row>
    <row r="734" spans="1:28" ht="14.25" customHeight="1">
      <c r="A734" s="41"/>
      <c r="B734" s="41"/>
      <c r="C734" s="41"/>
      <c r="D734" s="41"/>
      <c r="E734" s="41"/>
      <c r="F734" s="41"/>
      <c r="G734" s="41"/>
      <c r="H734" s="41"/>
      <c r="I734" s="41"/>
      <c r="J734" s="41"/>
      <c r="K734" s="41"/>
      <c r="L734" s="41"/>
      <c r="M734" s="41"/>
      <c r="N734" s="24"/>
      <c r="O734" s="24"/>
      <c r="P734" s="41"/>
      <c r="Q734" s="41"/>
      <c r="R734" s="41"/>
      <c r="S734" s="41"/>
      <c r="T734" s="41"/>
      <c r="U734" s="41"/>
      <c r="V734" s="41"/>
      <c r="W734" s="41"/>
      <c r="X734" s="41"/>
      <c r="Y734" s="41"/>
      <c r="Z734" s="41"/>
      <c r="AA734" s="41"/>
      <c r="AB734" s="41"/>
    </row>
    <row r="735" spans="1:28" ht="14.25" customHeight="1">
      <c r="A735" s="41"/>
      <c r="B735" s="41"/>
      <c r="C735" s="41"/>
      <c r="D735" s="41"/>
      <c r="E735" s="41"/>
      <c r="F735" s="41"/>
      <c r="G735" s="41"/>
      <c r="H735" s="41"/>
      <c r="I735" s="41"/>
      <c r="J735" s="41"/>
      <c r="K735" s="41"/>
      <c r="L735" s="41"/>
      <c r="M735" s="41"/>
      <c r="N735" s="24"/>
      <c r="O735" s="24"/>
      <c r="P735" s="41"/>
      <c r="Q735" s="41"/>
      <c r="R735" s="41"/>
      <c r="S735" s="41"/>
      <c r="T735" s="41"/>
      <c r="U735" s="41"/>
      <c r="V735" s="41"/>
      <c r="W735" s="41"/>
      <c r="X735" s="41"/>
      <c r="Y735" s="41"/>
      <c r="Z735" s="41"/>
      <c r="AA735" s="41"/>
      <c r="AB735" s="41"/>
    </row>
    <row r="736" spans="1:28" ht="14.25" customHeight="1">
      <c r="A736" s="41"/>
      <c r="B736" s="41"/>
      <c r="C736" s="41"/>
      <c r="D736" s="41"/>
      <c r="E736" s="41"/>
      <c r="F736" s="41"/>
      <c r="G736" s="41"/>
      <c r="H736" s="41"/>
      <c r="I736" s="41"/>
      <c r="J736" s="41"/>
      <c r="K736" s="41"/>
      <c r="L736" s="41"/>
      <c r="M736" s="41"/>
      <c r="N736" s="24"/>
      <c r="O736" s="24"/>
      <c r="P736" s="41"/>
      <c r="Q736" s="41"/>
      <c r="R736" s="41"/>
      <c r="S736" s="41"/>
      <c r="T736" s="41"/>
      <c r="U736" s="41"/>
      <c r="V736" s="41"/>
      <c r="W736" s="41"/>
      <c r="X736" s="41"/>
      <c r="Y736" s="41"/>
      <c r="Z736" s="41"/>
      <c r="AA736" s="41"/>
      <c r="AB736" s="41"/>
    </row>
    <row r="737" spans="1:28" ht="14.25" customHeight="1">
      <c r="A737" s="41"/>
      <c r="B737" s="41"/>
      <c r="C737" s="41"/>
      <c r="D737" s="41"/>
      <c r="E737" s="41"/>
      <c r="F737" s="41"/>
      <c r="G737" s="41"/>
      <c r="H737" s="41"/>
      <c r="I737" s="41"/>
      <c r="J737" s="41"/>
      <c r="K737" s="41"/>
      <c r="L737" s="41"/>
      <c r="M737" s="41"/>
      <c r="N737" s="24"/>
      <c r="O737" s="24"/>
      <c r="P737" s="41"/>
      <c r="Q737" s="41"/>
      <c r="R737" s="41"/>
      <c r="S737" s="41"/>
      <c r="T737" s="41"/>
      <c r="U737" s="41"/>
      <c r="V737" s="41"/>
      <c r="W737" s="41"/>
      <c r="X737" s="41"/>
      <c r="Y737" s="41"/>
      <c r="Z737" s="41"/>
      <c r="AA737" s="41"/>
      <c r="AB737" s="41"/>
    </row>
    <row r="738" spans="1:28" ht="14.25" customHeight="1">
      <c r="A738" s="41"/>
      <c r="B738" s="41"/>
      <c r="C738" s="41"/>
      <c r="D738" s="41"/>
      <c r="E738" s="41"/>
      <c r="F738" s="41"/>
      <c r="G738" s="41"/>
      <c r="H738" s="41"/>
      <c r="I738" s="41"/>
      <c r="J738" s="41"/>
      <c r="K738" s="41"/>
      <c r="L738" s="41"/>
      <c r="M738" s="41"/>
      <c r="N738" s="24"/>
      <c r="O738" s="24"/>
      <c r="P738" s="41"/>
      <c r="Q738" s="41"/>
      <c r="R738" s="41"/>
      <c r="S738" s="41"/>
      <c r="T738" s="41"/>
      <c r="U738" s="41"/>
      <c r="V738" s="41"/>
      <c r="W738" s="41"/>
      <c r="X738" s="41"/>
      <c r="Y738" s="41"/>
      <c r="Z738" s="41"/>
      <c r="AA738" s="41"/>
      <c r="AB738" s="41"/>
    </row>
    <row r="739" spans="1:28" ht="14.25" customHeight="1">
      <c r="A739" s="41"/>
      <c r="B739" s="41"/>
      <c r="C739" s="41"/>
      <c r="D739" s="41"/>
      <c r="E739" s="41"/>
      <c r="F739" s="41"/>
      <c r="G739" s="41"/>
      <c r="H739" s="41"/>
      <c r="I739" s="41"/>
      <c r="J739" s="41"/>
      <c r="K739" s="41"/>
      <c r="L739" s="41"/>
      <c r="M739" s="41"/>
      <c r="N739" s="24"/>
      <c r="O739" s="24"/>
      <c r="P739" s="41"/>
      <c r="Q739" s="41"/>
      <c r="R739" s="41"/>
      <c r="S739" s="41"/>
      <c r="T739" s="41"/>
      <c r="U739" s="41"/>
      <c r="V739" s="41"/>
      <c r="W739" s="41"/>
      <c r="X739" s="41"/>
      <c r="Y739" s="41"/>
      <c r="Z739" s="41"/>
      <c r="AA739" s="41"/>
      <c r="AB739" s="41"/>
    </row>
    <row r="740" spans="1:28" ht="14.25" customHeight="1">
      <c r="A740" s="41"/>
      <c r="B740" s="41"/>
      <c r="C740" s="41"/>
      <c r="D740" s="41"/>
      <c r="E740" s="41"/>
      <c r="F740" s="41"/>
      <c r="G740" s="41"/>
      <c r="H740" s="41"/>
      <c r="I740" s="41"/>
      <c r="J740" s="41"/>
      <c r="K740" s="41"/>
      <c r="L740" s="41"/>
      <c r="M740" s="41"/>
      <c r="N740" s="24"/>
      <c r="O740" s="24"/>
      <c r="P740" s="41"/>
      <c r="Q740" s="41"/>
      <c r="R740" s="41"/>
      <c r="S740" s="41"/>
      <c r="T740" s="41"/>
      <c r="U740" s="41"/>
      <c r="V740" s="41"/>
      <c r="W740" s="41"/>
      <c r="X740" s="41"/>
      <c r="Y740" s="41"/>
      <c r="Z740" s="41"/>
      <c r="AA740" s="41"/>
      <c r="AB740" s="41"/>
    </row>
    <row r="741" spans="1:28" ht="14.25" customHeight="1">
      <c r="A741" s="41"/>
      <c r="B741" s="41"/>
      <c r="C741" s="41"/>
      <c r="D741" s="41"/>
      <c r="E741" s="41"/>
      <c r="F741" s="41"/>
      <c r="G741" s="41"/>
      <c r="H741" s="41"/>
      <c r="I741" s="41"/>
      <c r="J741" s="41"/>
      <c r="K741" s="41"/>
      <c r="L741" s="41"/>
      <c r="M741" s="41"/>
      <c r="N741" s="24"/>
      <c r="O741" s="24"/>
      <c r="P741" s="41"/>
      <c r="Q741" s="41"/>
      <c r="R741" s="41"/>
      <c r="S741" s="41"/>
      <c r="T741" s="41"/>
      <c r="U741" s="41"/>
      <c r="V741" s="41"/>
      <c r="W741" s="41"/>
      <c r="X741" s="41"/>
      <c r="Y741" s="41"/>
      <c r="Z741" s="41"/>
      <c r="AA741" s="41"/>
      <c r="AB741" s="41"/>
    </row>
    <row r="742" spans="1:28" ht="14.25" customHeight="1">
      <c r="A742" s="41"/>
      <c r="B742" s="41"/>
      <c r="C742" s="41"/>
      <c r="D742" s="41"/>
      <c r="E742" s="41"/>
      <c r="F742" s="41"/>
      <c r="G742" s="41"/>
      <c r="H742" s="41"/>
      <c r="I742" s="41"/>
      <c r="J742" s="41"/>
      <c r="K742" s="41"/>
      <c r="L742" s="41"/>
      <c r="M742" s="41"/>
      <c r="N742" s="24"/>
      <c r="O742" s="24"/>
      <c r="P742" s="41"/>
      <c r="Q742" s="41"/>
      <c r="R742" s="41"/>
      <c r="S742" s="41"/>
      <c r="T742" s="41"/>
      <c r="U742" s="41"/>
      <c r="V742" s="41"/>
      <c r="W742" s="41"/>
      <c r="X742" s="41"/>
      <c r="Y742" s="41"/>
      <c r="Z742" s="41"/>
      <c r="AA742" s="41"/>
      <c r="AB742" s="41"/>
    </row>
    <row r="743" spans="1:28" ht="14.25" customHeight="1">
      <c r="A743" s="41"/>
      <c r="B743" s="41"/>
      <c r="C743" s="41"/>
      <c r="D743" s="41"/>
      <c r="E743" s="41"/>
      <c r="F743" s="41"/>
      <c r="G743" s="41"/>
      <c r="H743" s="41"/>
      <c r="I743" s="41"/>
      <c r="J743" s="41"/>
      <c r="K743" s="41"/>
      <c r="L743" s="41"/>
      <c r="M743" s="41"/>
      <c r="N743" s="24"/>
      <c r="O743" s="24"/>
      <c r="P743" s="41"/>
      <c r="Q743" s="41"/>
      <c r="R743" s="41"/>
      <c r="S743" s="41"/>
      <c r="T743" s="41"/>
      <c r="U743" s="41"/>
      <c r="V743" s="41"/>
      <c r="W743" s="41"/>
      <c r="X743" s="41"/>
      <c r="Y743" s="41"/>
      <c r="Z743" s="41"/>
      <c r="AA743" s="41"/>
      <c r="AB743" s="41"/>
    </row>
    <row r="744" spans="1:28" ht="14.25" customHeight="1">
      <c r="A744" s="41"/>
      <c r="B744" s="41"/>
      <c r="C744" s="41"/>
      <c r="D744" s="41"/>
      <c r="E744" s="41"/>
      <c r="F744" s="41"/>
      <c r="G744" s="41"/>
      <c r="H744" s="41"/>
      <c r="I744" s="41"/>
      <c r="J744" s="41"/>
      <c r="K744" s="41"/>
      <c r="L744" s="41"/>
      <c r="M744" s="41"/>
      <c r="N744" s="24"/>
      <c r="O744" s="24"/>
      <c r="P744" s="41"/>
      <c r="Q744" s="41"/>
      <c r="R744" s="41"/>
      <c r="S744" s="41"/>
      <c r="T744" s="41"/>
      <c r="U744" s="41"/>
      <c r="V744" s="41"/>
      <c r="W744" s="41"/>
      <c r="X744" s="41"/>
      <c r="Y744" s="41"/>
      <c r="Z744" s="41"/>
      <c r="AA744" s="41"/>
      <c r="AB744" s="41"/>
    </row>
    <row r="745" spans="1:28" ht="14.25" customHeight="1">
      <c r="A745" s="41"/>
      <c r="B745" s="41"/>
      <c r="C745" s="41"/>
      <c r="D745" s="41"/>
      <c r="E745" s="41"/>
      <c r="F745" s="41"/>
      <c r="G745" s="41"/>
      <c r="H745" s="41"/>
      <c r="I745" s="41"/>
      <c r="J745" s="41"/>
      <c r="K745" s="41"/>
      <c r="L745" s="41"/>
      <c r="M745" s="41"/>
      <c r="N745" s="24"/>
      <c r="O745" s="24"/>
      <c r="P745" s="41"/>
      <c r="Q745" s="41"/>
      <c r="R745" s="41"/>
      <c r="S745" s="41"/>
      <c r="T745" s="41"/>
      <c r="U745" s="41"/>
      <c r="V745" s="41"/>
      <c r="W745" s="41"/>
      <c r="X745" s="41"/>
      <c r="Y745" s="41"/>
      <c r="Z745" s="41"/>
      <c r="AA745" s="41"/>
      <c r="AB745" s="41"/>
    </row>
    <row r="746" spans="1:28" ht="14.25" customHeight="1">
      <c r="A746" s="41"/>
      <c r="B746" s="41"/>
      <c r="C746" s="41"/>
      <c r="D746" s="41"/>
      <c r="E746" s="41"/>
      <c r="F746" s="41"/>
      <c r="G746" s="41"/>
      <c r="H746" s="41"/>
      <c r="I746" s="41"/>
      <c r="J746" s="41"/>
      <c r="K746" s="41"/>
      <c r="L746" s="41"/>
      <c r="M746" s="41"/>
      <c r="N746" s="24"/>
      <c r="O746" s="24"/>
      <c r="P746" s="41"/>
      <c r="Q746" s="41"/>
      <c r="R746" s="41"/>
      <c r="S746" s="41"/>
      <c r="T746" s="41"/>
      <c r="U746" s="41"/>
      <c r="V746" s="41"/>
      <c r="W746" s="41"/>
      <c r="X746" s="41"/>
      <c r="Y746" s="41"/>
      <c r="Z746" s="41"/>
      <c r="AA746" s="41"/>
      <c r="AB746" s="41"/>
    </row>
    <row r="747" spans="1:28" ht="14.25" customHeight="1">
      <c r="A747" s="41"/>
      <c r="B747" s="41"/>
      <c r="C747" s="41"/>
      <c r="D747" s="41"/>
      <c r="E747" s="41"/>
      <c r="F747" s="41"/>
      <c r="G747" s="41"/>
      <c r="H747" s="41"/>
      <c r="I747" s="41"/>
      <c r="J747" s="41"/>
      <c r="K747" s="41"/>
      <c r="L747" s="41"/>
      <c r="M747" s="41"/>
      <c r="N747" s="24"/>
      <c r="O747" s="24"/>
      <c r="P747" s="41"/>
      <c r="Q747" s="41"/>
      <c r="R747" s="41"/>
      <c r="S747" s="41"/>
      <c r="T747" s="41"/>
      <c r="U747" s="41"/>
      <c r="V747" s="41"/>
      <c r="W747" s="41"/>
      <c r="X747" s="41"/>
      <c r="Y747" s="41"/>
      <c r="Z747" s="41"/>
      <c r="AA747" s="41"/>
      <c r="AB747" s="41"/>
    </row>
    <row r="748" spans="1:28" ht="14.25" customHeight="1">
      <c r="A748" s="41"/>
      <c r="B748" s="41"/>
      <c r="C748" s="41"/>
      <c r="D748" s="41"/>
      <c r="E748" s="41"/>
      <c r="F748" s="41"/>
      <c r="G748" s="41"/>
      <c r="H748" s="41"/>
      <c r="I748" s="41"/>
      <c r="J748" s="41"/>
      <c r="K748" s="41"/>
      <c r="L748" s="41"/>
      <c r="M748" s="41"/>
      <c r="N748" s="24"/>
      <c r="O748" s="24"/>
      <c r="P748" s="41"/>
      <c r="Q748" s="41"/>
      <c r="R748" s="41"/>
      <c r="S748" s="41"/>
      <c r="T748" s="41"/>
      <c r="U748" s="41"/>
      <c r="V748" s="41"/>
      <c r="W748" s="41"/>
      <c r="X748" s="41"/>
      <c r="Y748" s="41"/>
      <c r="Z748" s="41"/>
      <c r="AA748" s="41"/>
      <c r="AB748" s="41"/>
    </row>
    <row r="749" spans="1:28" ht="14.25" customHeight="1">
      <c r="A749" s="41"/>
      <c r="B749" s="41"/>
      <c r="C749" s="41"/>
      <c r="D749" s="41"/>
      <c r="E749" s="41"/>
      <c r="F749" s="41"/>
      <c r="G749" s="41"/>
      <c r="H749" s="41"/>
      <c r="I749" s="41"/>
      <c r="J749" s="41"/>
      <c r="K749" s="41"/>
      <c r="L749" s="41"/>
      <c r="M749" s="41"/>
      <c r="N749" s="24"/>
      <c r="O749" s="24"/>
      <c r="P749" s="41"/>
      <c r="Q749" s="41"/>
      <c r="R749" s="41"/>
      <c r="S749" s="41"/>
      <c r="T749" s="41"/>
      <c r="U749" s="41"/>
      <c r="V749" s="41"/>
      <c r="W749" s="41"/>
      <c r="X749" s="41"/>
      <c r="Y749" s="41"/>
      <c r="Z749" s="41"/>
      <c r="AA749" s="41"/>
      <c r="AB749" s="41"/>
    </row>
    <row r="750" spans="1:28" ht="14.25" customHeight="1">
      <c r="A750" s="41"/>
      <c r="B750" s="41"/>
      <c r="C750" s="41"/>
      <c r="D750" s="41"/>
      <c r="E750" s="41"/>
      <c r="F750" s="41"/>
      <c r="G750" s="41"/>
      <c r="H750" s="41"/>
      <c r="I750" s="41"/>
      <c r="J750" s="41"/>
      <c r="K750" s="41"/>
      <c r="L750" s="41"/>
      <c r="M750" s="41"/>
      <c r="N750" s="24"/>
      <c r="O750" s="24"/>
      <c r="P750" s="41"/>
      <c r="Q750" s="41"/>
      <c r="R750" s="41"/>
      <c r="S750" s="41"/>
      <c r="T750" s="41"/>
      <c r="U750" s="41"/>
      <c r="V750" s="41"/>
      <c r="W750" s="41"/>
      <c r="X750" s="41"/>
      <c r="Y750" s="41"/>
      <c r="Z750" s="41"/>
      <c r="AA750" s="41"/>
      <c r="AB750" s="41"/>
    </row>
    <row r="751" spans="1:28" ht="14.25" customHeight="1">
      <c r="A751" s="41"/>
      <c r="B751" s="41"/>
      <c r="C751" s="41"/>
      <c r="D751" s="41"/>
      <c r="E751" s="41"/>
      <c r="F751" s="41"/>
      <c r="G751" s="41"/>
      <c r="H751" s="41"/>
      <c r="I751" s="41"/>
      <c r="J751" s="41"/>
      <c r="K751" s="41"/>
      <c r="L751" s="41"/>
      <c r="M751" s="41"/>
      <c r="N751" s="24"/>
      <c r="O751" s="24"/>
      <c r="P751" s="41"/>
      <c r="Q751" s="41"/>
      <c r="R751" s="41"/>
      <c r="S751" s="41"/>
      <c r="T751" s="41"/>
      <c r="U751" s="41"/>
      <c r="V751" s="41"/>
      <c r="W751" s="41"/>
      <c r="X751" s="41"/>
      <c r="Y751" s="41"/>
      <c r="Z751" s="41"/>
      <c r="AA751" s="41"/>
      <c r="AB751" s="41"/>
    </row>
    <row r="752" spans="1:28" ht="14.25" customHeight="1">
      <c r="A752" s="41"/>
      <c r="B752" s="41"/>
      <c r="C752" s="41"/>
      <c r="D752" s="41"/>
      <c r="E752" s="41"/>
      <c r="F752" s="41"/>
      <c r="G752" s="41"/>
      <c r="H752" s="41"/>
      <c r="I752" s="41"/>
      <c r="J752" s="41"/>
      <c r="K752" s="41"/>
      <c r="L752" s="41"/>
      <c r="M752" s="41"/>
      <c r="N752" s="24"/>
      <c r="O752" s="24"/>
      <c r="P752" s="41"/>
      <c r="Q752" s="41"/>
      <c r="R752" s="41"/>
      <c r="S752" s="41"/>
      <c r="T752" s="41"/>
      <c r="U752" s="41"/>
      <c r="V752" s="41"/>
      <c r="W752" s="41"/>
      <c r="X752" s="41"/>
      <c r="Y752" s="41"/>
      <c r="Z752" s="41"/>
      <c r="AA752" s="41"/>
      <c r="AB752" s="41"/>
    </row>
    <row r="753" spans="1:28" ht="14.25" customHeight="1">
      <c r="A753" s="41"/>
      <c r="B753" s="41"/>
      <c r="C753" s="41"/>
      <c r="D753" s="41"/>
      <c r="E753" s="41"/>
      <c r="F753" s="41"/>
      <c r="G753" s="41"/>
      <c r="H753" s="41"/>
      <c r="I753" s="41"/>
      <c r="J753" s="41"/>
      <c r="K753" s="41"/>
      <c r="L753" s="41"/>
      <c r="M753" s="41"/>
      <c r="N753" s="24"/>
      <c r="O753" s="24"/>
      <c r="P753" s="41"/>
      <c r="Q753" s="41"/>
      <c r="R753" s="41"/>
      <c r="S753" s="41"/>
      <c r="T753" s="41"/>
      <c r="U753" s="41"/>
      <c r="V753" s="41"/>
      <c r="W753" s="41"/>
      <c r="X753" s="41"/>
      <c r="Y753" s="41"/>
      <c r="Z753" s="41"/>
      <c r="AA753" s="41"/>
      <c r="AB753" s="41"/>
    </row>
    <row r="754" spans="1:28" ht="14.25" customHeight="1">
      <c r="A754" s="41"/>
      <c r="B754" s="41"/>
      <c r="C754" s="41"/>
      <c r="D754" s="41"/>
      <c r="E754" s="41"/>
      <c r="F754" s="41"/>
      <c r="G754" s="41"/>
      <c r="H754" s="41"/>
      <c r="I754" s="41"/>
      <c r="J754" s="41"/>
      <c r="K754" s="41"/>
      <c r="L754" s="41"/>
      <c r="M754" s="41"/>
      <c r="N754" s="24"/>
      <c r="O754" s="24"/>
      <c r="P754" s="41"/>
      <c r="Q754" s="41"/>
      <c r="R754" s="41"/>
      <c r="S754" s="41"/>
      <c r="T754" s="41"/>
      <c r="U754" s="41"/>
      <c r="V754" s="41"/>
      <c r="W754" s="41"/>
      <c r="X754" s="41"/>
      <c r="Y754" s="41"/>
      <c r="Z754" s="41"/>
      <c r="AA754" s="41"/>
      <c r="AB754" s="41"/>
    </row>
    <row r="755" spans="1:28" ht="14.25" customHeight="1">
      <c r="A755" s="41"/>
      <c r="B755" s="41"/>
      <c r="C755" s="41"/>
      <c r="D755" s="41"/>
      <c r="E755" s="41"/>
      <c r="F755" s="41"/>
      <c r="G755" s="41"/>
      <c r="H755" s="41"/>
      <c r="I755" s="41"/>
      <c r="J755" s="41"/>
      <c r="K755" s="41"/>
      <c r="L755" s="41"/>
      <c r="M755" s="41"/>
      <c r="N755" s="24"/>
      <c r="O755" s="24"/>
      <c r="P755" s="41"/>
      <c r="Q755" s="41"/>
      <c r="R755" s="41"/>
      <c r="S755" s="41"/>
      <c r="T755" s="41"/>
      <c r="U755" s="41"/>
      <c r="V755" s="41"/>
      <c r="W755" s="41"/>
      <c r="X755" s="41"/>
      <c r="Y755" s="41"/>
      <c r="Z755" s="41"/>
      <c r="AA755" s="41"/>
      <c r="AB755" s="41"/>
    </row>
    <row r="756" spans="1:28" ht="14.25" customHeight="1">
      <c r="A756" s="41"/>
      <c r="B756" s="41"/>
      <c r="C756" s="41"/>
      <c r="D756" s="41"/>
      <c r="E756" s="41"/>
      <c r="F756" s="41"/>
      <c r="G756" s="41"/>
      <c r="H756" s="41"/>
      <c r="I756" s="41"/>
      <c r="J756" s="41"/>
      <c r="K756" s="41"/>
      <c r="L756" s="41"/>
      <c r="M756" s="41"/>
      <c r="N756" s="24"/>
      <c r="O756" s="24"/>
      <c r="P756" s="41"/>
      <c r="Q756" s="41"/>
      <c r="R756" s="41"/>
      <c r="S756" s="41"/>
      <c r="T756" s="41"/>
      <c r="U756" s="41"/>
      <c r="V756" s="41"/>
      <c r="W756" s="41"/>
      <c r="X756" s="41"/>
      <c r="Y756" s="41"/>
      <c r="Z756" s="41"/>
      <c r="AA756" s="41"/>
      <c r="AB756" s="41"/>
    </row>
    <row r="757" spans="1:28" ht="14.25" customHeight="1">
      <c r="A757" s="41"/>
      <c r="B757" s="41"/>
      <c r="C757" s="41"/>
      <c r="D757" s="41"/>
      <c r="E757" s="41"/>
      <c r="F757" s="41"/>
      <c r="G757" s="41"/>
      <c r="H757" s="41"/>
      <c r="I757" s="41"/>
      <c r="J757" s="41"/>
      <c r="K757" s="41"/>
      <c r="L757" s="41"/>
      <c r="M757" s="41"/>
      <c r="N757" s="24"/>
      <c r="O757" s="24"/>
      <c r="P757" s="41"/>
      <c r="Q757" s="41"/>
      <c r="R757" s="41"/>
      <c r="S757" s="41"/>
      <c r="T757" s="41"/>
      <c r="U757" s="41"/>
      <c r="V757" s="41"/>
      <c r="W757" s="41"/>
      <c r="X757" s="41"/>
      <c r="Y757" s="41"/>
      <c r="Z757" s="41"/>
      <c r="AA757" s="41"/>
      <c r="AB757" s="41"/>
    </row>
    <row r="758" spans="1:28" ht="14.25" customHeight="1">
      <c r="A758" s="41"/>
      <c r="B758" s="41"/>
      <c r="C758" s="41"/>
      <c r="D758" s="41"/>
      <c r="E758" s="41"/>
      <c r="F758" s="41"/>
      <c r="G758" s="41"/>
      <c r="H758" s="41"/>
      <c r="I758" s="41"/>
      <c r="J758" s="41"/>
      <c r="K758" s="41"/>
      <c r="L758" s="41"/>
      <c r="M758" s="41"/>
      <c r="N758" s="24"/>
      <c r="O758" s="24"/>
      <c r="P758" s="41"/>
      <c r="Q758" s="41"/>
      <c r="R758" s="41"/>
      <c r="S758" s="41"/>
      <c r="T758" s="41"/>
      <c r="U758" s="41"/>
      <c r="V758" s="41"/>
      <c r="W758" s="41"/>
      <c r="X758" s="41"/>
      <c r="Y758" s="41"/>
      <c r="Z758" s="41"/>
      <c r="AA758" s="41"/>
      <c r="AB758" s="41"/>
    </row>
    <row r="759" spans="1:28" ht="14.25" customHeight="1">
      <c r="A759" s="41"/>
      <c r="B759" s="41"/>
      <c r="C759" s="41"/>
      <c r="D759" s="41"/>
      <c r="E759" s="41"/>
      <c r="F759" s="41"/>
      <c r="G759" s="41"/>
      <c r="H759" s="41"/>
      <c r="I759" s="41"/>
      <c r="J759" s="41"/>
      <c r="K759" s="41"/>
      <c r="L759" s="41"/>
      <c r="M759" s="41"/>
      <c r="N759" s="24"/>
      <c r="O759" s="24"/>
      <c r="P759" s="41"/>
      <c r="Q759" s="41"/>
      <c r="R759" s="41"/>
      <c r="S759" s="41"/>
      <c r="T759" s="41"/>
      <c r="U759" s="41"/>
      <c r="V759" s="41"/>
      <c r="W759" s="41"/>
      <c r="X759" s="41"/>
      <c r="Y759" s="41"/>
      <c r="Z759" s="41"/>
      <c r="AA759" s="41"/>
      <c r="AB759" s="41"/>
    </row>
    <row r="760" spans="1:28" ht="14.25" customHeight="1">
      <c r="A760" s="41"/>
      <c r="B760" s="41"/>
      <c r="C760" s="41"/>
      <c r="D760" s="41"/>
      <c r="E760" s="41"/>
      <c r="F760" s="41"/>
      <c r="G760" s="41"/>
      <c r="H760" s="41"/>
      <c r="I760" s="41"/>
      <c r="J760" s="41"/>
      <c r="K760" s="41"/>
      <c r="L760" s="41"/>
      <c r="M760" s="41"/>
      <c r="N760" s="24"/>
      <c r="O760" s="24"/>
      <c r="P760" s="41"/>
      <c r="Q760" s="41"/>
      <c r="R760" s="41"/>
      <c r="S760" s="41"/>
      <c r="T760" s="41"/>
      <c r="U760" s="41"/>
      <c r="V760" s="41"/>
      <c r="W760" s="41"/>
      <c r="X760" s="41"/>
      <c r="Y760" s="41"/>
      <c r="Z760" s="41"/>
      <c r="AA760" s="41"/>
      <c r="AB760" s="41"/>
    </row>
    <row r="761" spans="1:28" ht="14.25" customHeight="1">
      <c r="A761" s="41"/>
      <c r="B761" s="41"/>
      <c r="C761" s="41"/>
      <c r="D761" s="41"/>
      <c r="E761" s="41"/>
      <c r="F761" s="41"/>
      <c r="G761" s="41"/>
      <c r="H761" s="41"/>
      <c r="I761" s="41"/>
      <c r="J761" s="41"/>
      <c r="K761" s="41"/>
      <c r="L761" s="41"/>
      <c r="M761" s="41"/>
      <c r="N761" s="24"/>
      <c r="O761" s="24"/>
      <c r="P761" s="41"/>
      <c r="Q761" s="41"/>
      <c r="R761" s="41"/>
      <c r="S761" s="41"/>
      <c r="T761" s="41"/>
      <c r="U761" s="41"/>
      <c r="V761" s="41"/>
      <c r="W761" s="41"/>
      <c r="X761" s="41"/>
      <c r="Y761" s="41"/>
      <c r="Z761" s="41"/>
      <c r="AA761" s="41"/>
      <c r="AB761" s="41"/>
    </row>
    <row r="762" spans="1:28" ht="14.25" customHeight="1">
      <c r="A762" s="41"/>
      <c r="B762" s="41"/>
      <c r="C762" s="41"/>
      <c r="D762" s="41"/>
      <c r="E762" s="41"/>
      <c r="F762" s="41"/>
      <c r="G762" s="41"/>
      <c r="H762" s="41"/>
      <c r="I762" s="41"/>
      <c r="J762" s="41"/>
      <c r="K762" s="41"/>
      <c r="L762" s="41"/>
      <c r="M762" s="41"/>
      <c r="N762" s="24"/>
      <c r="O762" s="24"/>
      <c r="P762" s="41"/>
      <c r="Q762" s="41"/>
      <c r="R762" s="41"/>
      <c r="S762" s="41"/>
      <c r="T762" s="41"/>
      <c r="U762" s="41"/>
      <c r="V762" s="41"/>
      <c r="W762" s="41"/>
      <c r="X762" s="41"/>
      <c r="Y762" s="41"/>
      <c r="Z762" s="41"/>
      <c r="AA762" s="41"/>
      <c r="AB762" s="41"/>
    </row>
    <row r="763" spans="1:28" ht="14.25" customHeight="1">
      <c r="A763" s="41"/>
      <c r="B763" s="41"/>
      <c r="C763" s="41"/>
      <c r="D763" s="41"/>
      <c r="E763" s="41"/>
      <c r="F763" s="41"/>
      <c r="G763" s="41"/>
      <c r="H763" s="41"/>
      <c r="I763" s="41"/>
      <c r="J763" s="41"/>
      <c r="K763" s="41"/>
      <c r="L763" s="41"/>
      <c r="M763" s="41"/>
      <c r="N763" s="24"/>
      <c r="O763" s="24"/>
      <c r="P763" s="41"/>
      <c r="Q763" s="41"/>
      <c r="R763" s="41"/>
      <c r="S763" s="41"/>
      <c r="T763" s="41"/>
      <c r="U763" s="41"/>
      <c r="V763" s="41"/>
      <c r="W763" s="41"/>
      <c r="X763" s="41"/>
      <c r="Y763" s="41"/>
      <c r="Z763" s="41"/>
      <c r="AA763" s="41"/>
      <c r="AB763" s="41"/>
    </row>
    <row r="764" spans="1:28" ht="14.25" customHeight="1">
      <c r="A764" s="41"/>
      <c r="B764" s="41"/>
      <c r="C764" s="41"/>
      <c r="D764" s="41"/>
      <c r="E764" s="41"/>
      <c r="F764" s="41"/>
      <c r="G764" s="41"/>
      <c r="H764" s="41"/>
      <c r="I764" s="41"/>
      <c r="J764" s="41"/>
      <c r="K764" s="41"/>
      <c r="L764" s="41"/>
      <c r="M764" s="41"/>
      <c r="N764" s="24"/>
      <c r="O764" s="24"/>
      <c r="P764" s="41"/>
      <c r="Q764" s="41"/>
      <c r="R764" s="41"/>
      <c r="S764" s="41"/>
      <c r="T764" s="41"/>
      <c r="U764" s="41"/>
      <c r="V764" s="41"/>
      <c r="W764" s="41"/>
      <c r="X764" s="41"/>
      <c r="Y764" s="41"/>
      <c r="Z764" s="41"/>
      <c r="AA764" s="41"/>
      <c r="AB764" s="41"/>
    </row>
    <row r="765" spans="1:28" ht="14.25" customHeight="1">
      <c r="A765" s="41"/>
      <c r="B765" s="41"/>
      <c r="C765" s="41"/>
      <c r="D765" s="41"/>
      <c r="E765" s="41"/>
      <c r="F765" s="41"/>
      <c r="G765" s="41"/>
      <c r="H765" s="41"/>
      <c r="I765" s="41"/>
      <c r="J765" s="41"/>
      <c r="K765" s="41"/>
      <c r="L765" s="41"/>
      <c r="M765" s="41"/>
      <c r="N765" s="24"/>
      <c r="O765" s="24"/>
      <c r="P765" s="41"/>
      <c r="Q765" s="41"/>
      <c r="R765" s="41"/>
      <c r="S765" s="41"/>
      <c r="T765" s="41"/>
      <c r="U765" s="41"/>
      <c r="V765" s="41"/>
      <c r="W765" s="41"/>
      <c r="X765" s="41"/>
      <c r="Y765" s="41"/>
      <c r="Z765" s="41"/>
      <c r="AA765" s="41"/>
      <c r="AB765" s="41"/>
    </row>
    <row r="766" spans="1:28" ht="14.25" customHeight="1">
      <c r="A766" s="41"/>
      <c r="B766" s="41"/>
      <c r="C766" s="41"/>
      <c r="D766" s="41"/>
      <c r="E766" s="41"/>
      <c r="F766" s="41"/>
      <c r="G766" s="41"/>
      <c r="H766" s="41"/>
      <c r="I766" s="41"/>
      <c r="J766" s="41"/>
      <c r="K766" s="41"/>
      <c r="L766" s="41"/>
      <c r="M766" s="41"/>
      <c r="N766" s="24"/>
      <c r="O766" s="24"/>
      <c r="P766" s="41"/>
      <c r="Q766" s="41"/>
      <c r="R766" s="41"/>
      <c r="S766" s="41"/>
      <c r="T766" s="41"/>
      <c r="U766" s="41"/>
      <c r="V766" s="41"/>
      <c r="W766" s="41"/>
      <c r="X766" s="41"/>
      <c r="Y766" s="41"/>
      <c r="Z766" s="41"/>
      <c r="AA766" s="41"/>
      <c r="AB766" s="41"/>
    </row>
    <row r="767" spans="1:28" ht="14.25" customHeight="1">
      <c r="A767" s="41"/>
      <c r="B767" s="41"/>
      <c r="C767" s="41"/>
      <c r="D767" s="41"/>
      <c r="E767" s="41"/>
      <c r="F767" s="41"/>
      <c r="G767" s="41"/>
      <c r="H767" s="41"/>
      <c r="I767" s="41"/>
      <c r="J767" s="41"/>
      <c r="K767" s="41"/>
      <c r="L767" s="41"/>
      <c r="M767" s="41"/>
      <c r="N767" s="24"/>
      <c r="O767" s="24"/>
      <c r="P767" s="41"/>
      <c r="Q767" s="41"/>
      <c r="R767" s="41"/>
      <c r="S767" s="41"/>
      <c r="T767" s="41"/>
      <c r="U767" s="41"/>
      <c r="V767" s="41"/>
      <c r="W767" s="41"/>
      <c r="X767" s="41"/>
      <c r="Y767" s="41"/>
      <c r="Z767" s="41"/>
      <c r="AA767" s="41"/>
      <c r="AB767" s="41"/>
    </row>
    <row r="768" spans="1:28" ht="14.25" customHeight="1">
      <c r="A768" s="41"/>
      <c r="B768" s="41"/>
      <c r="C768" s="41"/>
      <c r="D768" s="41"/>
      <c r="E768" s="41"/>
      <c r="F768" s="41"/>
      <c r="G768" s="41"/>
      <c r="H768" s="41"/>
      <c r="I768" s="41"/>
      <c r="J768" s="41"/>
      <c r="K768" s="41"/>
      <c r="L768" s="41"/>
      <c r="M768" s="41"/>
      <c r="N768" s="24"/>
      <c r="O768" s="24"/>
      <c r="P768" s="41"/>
      <c r="Q768" s="41"/>
      <c r="R768" s="41"/>
      <c r="S768" s="41"/>
      <c r="T768" s="41"/>
      <c r="U768" s="41"/>
      <c r="V768" s="41"/>
      <c r="W768" s="41"/>
      <c r="X768" s="41"/>
      <c r="Y768" s="41"/>
      <c r="Z768" s="41"/>
      <c r="AA768" s="41"/>
      <c r="AB768" s="41"/>
    </row>
    <row r="769" spans="1:28" ht="14.25" customHeight="1">
      <c r="A769" s="41"/>
      <c r="B769" s="41"/>
      <c r="C769" s="41"/>
      <c r="D769" s="41"/>
      <c r="E769" s="41"/>
      <c r="F769" s="41"/>
      <c r="G769" s="41"/>
      <c r="H769" s="41"/>
      <c r="I769" s="41"/>
      <c r="J769" s="41"/>
      <c r="K769" s="41"/>
      <c r="L769" s="41"/>
      <c r="M769" s="41"/>
      <c r="N769" s="24"/>
      <c r="O769" s="24"/>
      <c r="P769" s="41"/>
      <c r="Q769" s="41"/>
      <c r="R769" s="41"/>
      <c r="S769" s="41"/>
      <c r="T769" s="41"/>
      <c r="U769" s="41"/>
      <c r="V769" s="41"/>
      <c r="W769" s="41"/>
      <c r="X769" s="41"/>
      <c r="Y769" s="41"/>
      <c r="Z769" s="41"/>
      <c r="AA769" s="41"/>
      <c r="AB769" s="41"/>
    </row>
    <row r="770" spans="1:28" ht="14.25" customHeight="1">
      <c r="A770" s="41"/>
      <c r="B770" s="41"/>
      <c r="C770" s="41"/>
      <c r="D770" s="41"/>
      <c r="E770" s="41"/>
      <c r="F770" s="41"/>
      <c r="G770" s="41"/>
      <c r="H770" s="41"/>
      <c r="I770" s="41"/>
      <c r="J770" s="41"/>
      <c r="K770" s="41"/>
      <c r="L770" s="41"/>
      <c r="M770" s="41"/>
      <c r="N770" s="24"/>
      <c r="O770" s="24"/>
      <c r="P770" s="41"/>
      <c r="Q770" s="41"/>
      <c r="R770" s="41"/>
      <c r="S770" s="41"/>
      <c r="T770" s="41"/>
      <c r="U770" s="41"/>
      <c r="V770" s="41"/>
      <c r="W770" s="41"/>
      <c r="X770" s="41"/>
      <c r="Y770" s="41"/>
      <c r="Z770" s="41"/>
      <c r="AA770" s="41"/>
      <c r="AB770" s="41"/>
    </row>
    <row r="771" spans="1:28" ht="14.25" customHeight="1">
      <c r="A771" s="41"/>
      <c r="B771" s="41"/>
      <c r="C771" s="41"/>
      <c r="D771" s="41"/>
      <c r="E771" s="41"/>
      <c r="F771" s="41"/>
      <c r="G771" s="41"/>
      <c r="H771" s="41"/>
      <c r="I771" s="41"/>
      <c r="J771" s="41"/>
      <c r="K771" s="41"/>
      <c r="L771" s="41"/>
      <c r="M771" s="41"/>
      <c r="N771" s="24"/>
      <c r="O771" s="24"/>
      <c r="P771" s="41"/>
      <c r="Q771" s="41"/>
      <c r="R771" s="41"/>
      <c r="S771" s="41"/>
      <c r="T771" s="41"/>
      <c r="U771" s="41"/>
      <c r="V771" s="41"/>
      <c r="W771" s="41"/>
      <c r="X771" s="41"/>
      <c r="Y771" s="41"/>
      <c r="Z771" s="41"/>
      <c r="AA771" s="41"/>
      <c r="AB771" s="41"/>
    </row>
    <row r="772" spans="1:28" ht="14.25" customHeight="1">
      <c r="A772" s="41"/>
      <c r="B772" s="41"/>
      <c r="C772" s="41"/>
      <c r="D772" s="41"/>
      <c r="E772" s="41"/>
      <c r="F772" s="41"/>
      <c r="G772" s="41"/>
      <c r="H772" s="41"/>
      <c r="I772" s="41"/>
      <c r="J772" s="41"/>
      <c r="K772" s="41"/>
      <c r="L772" s="41"/>
      <c r="M772" s="41"/>
      <c r="N772" s="24"/>
      <c r="O772" s="24"/>
      <c r="P772" s="41"/>
      <c r="Q772" s="41"/>
      <c r="R772" s="41"/>
      <c r="S772" s="41"/>
      <c r="T772" s="41"/>
      <c r="U772" s="41"/>
      <c r="V772" s="41"/>
      <c r="W772" s="41"/>
      <c r="X772" s="41"/>
      <c r="Y772" s="41"/>
      <c r="Z772" s="41"/>
      <c r="AA772" s="41"/>
      <c r="AB772" s="41"/>
    </row>
    <row r="773" spans="1:28" ht="14.25" customHeight="1">
      <c r="A773" s="41"/>
      <c r="B773" s="41"/>
      <c r="C773" s="41"/>
      <c r="D773" s="41"/>
      <c r="E773" s="41"/>
      <c r="F773" s="41"/>
      <c r="G773" s="41"/>
      <c r="H773" s="41"/>
      <c r="I773" s="41"/>
      <c r="J773" s="41"/>
      <c r="K773" s="41"/>
      <c r="L773" s="41"/>
      <c r="M773" s="41"/>
      <c r="N773" s="24"/>
      <c r="O773" s="24"/>
      <c r="P773" s="41"/>
      <c r="Q773" s="41"/>
      <c r="R773" s="41"/>
      <c r="S773" s="41"/>
      <c r="T773" s="41"/>
      <c r="U773" s="41"/>
      <c r="V773" s="41"/>
      <c r="W773" s="41"/>
      <c r="X773" s="41"/>
      <c r="Y773" s="41"/>
      <c r="Z773" s="41"/>
      <c r="AA773" s="41"/>
      <c r="AB773" s="41"/>
    </row>
    <row r="774" spans="1:28" ht="14.25" customHeight="1">
      <c r="A774" s="41"/>
      <c r="B774" s="41"/>
      <c r="C774" s="41"/>
      <c r="D774" s="41"/>
      <c r="E774" s="41"/>
      <c r="F774" s="41"/>
      <c r="G774" s="41"/>
      <c r="H774" s="41"/>
      <c r="I774" s="41"/>
      <c r="J774" s="41"/>
      <c r="K774" s="41"/>
      <c r="L774" s="41"/>
      <c r="M774" s="41"/>
      <c r="N774" s="24"/>
      <c r="O774" s="24"/>
      <c r="P774" s="41"/>
      <c r="Q774" s="41"/>
      <c r="R774" s="41"/>
      <c r="S774" s="41"/>
      <c r="T774" s="41"/>
      <c r="U774" s="41"/>
      <c r="V774" s="41"/>
      <c r="W774" s="41"/>
      <c r="X774" s="41"/>
      <c r="Y774" s="41"/>
      <c r="Z774" s="41"/>
      <c r="AA774" s="41"/>
      <c r="AB774" s="41"/>
    </row>
    <row r="775" spans="1:28" ht="14.25" customHeight="1">
      <c r="A775" s="41"/>
      <c r="B775" s="41"/>
      <c r="C775" s="41"/>
      <c r="D775" s="41"/>
      <c r="E775" s="41"/>
      <c r="F775" s="41"/>
      <c r="G775" s="41"/>
      <c r="H775" s="41"/>
      <c r="I775" s="41"/>
      <c r="J775" s="41"/>
      <c r="K775" s="41"/>
      <c r="L775" s="41"/>
      <c r="M775" s="41"/>
      <c r="N775" s="24"/>
      <c r="O775" s="24"/>
      <c r="P775" s="41"/>
      <c r="Q775" s="41"/>
      <c r="R775" s="41"/>
      <c r="S775" s="41"/>
      <c r="T775" s="41"/>
      <c r="U775" s="41"/>
      <c r="V775" s="41"/>
      <c r="W775" s="41"/>
      <c r="X775" s="41"/>
      <c r="Y775" s="41"/>
      <c r="Z775" s="41"/>
      <c r="AA775" s="41"/>
      <c r="AB775" s="41"/>
    </row>
    <row r="776" spans="1:28" ht="14.25" customHeight="1">
      <c r="A776" s="41"/>
      <c r="B776" s="41"/>
      <c r="C776" s="41"/>
      <c r="D776" s="41"/>
      <c r="E776" s="41"/>
      <c r="F776" s="41"/>
      <c r="G776" s="41"/>
      <c r="H776" s="41"/>
      <c r="I776" s="41"/>
      <c r="J776" s="41"/>
      <c r="K776" s="41"/>
      <c r="L776" s="41"/>
      <c r="M776" s="41"/>
      <c r="N776" s="24"/>
      <c r="O776" s="24"/>
      <c r="P776" s="41"/>
      <c r="Q776" s="41"/>
      <c r="R776" s="41"/>
      <c r="S776" s="41"/>
      <c r="T776" s="41"/>
      <c r="U776" s="41"/>
      <c r="V776" s="41"/>
      <c r="W776" s="41"/>
      <c r="X776" s="41"/>
      <c r="Y776" s="41"/>
      <c r="Z776" s="41"/>
      <c r="AA776" s="41"/>
      <c r="AB776" s="41"/>
    </row>
    <row r="777" spans="1:28" ht="14.25" customHeight="1">
      <c r="A777" s="41"/>
      <c r="B777" s="41"/>
      <c r="C777" s="41"/>
      <c r="D777" s="41"/>
      <c r="E777" s="41"/>
      <c r="F777" s="41"/>
      <c r="G777" s="41"/>
      <c r="H777" s="41"/>
      <c r="I777" s="41"/>
      <c r="J777" s="41"/>
      <c r="K777" s="41"/>
      <c r="L777" s="41"/>
      <c r="M777" s="41"/>
      <c r="N777" s="24"/>
      <c r="O777" s="24"/>
      <c r="P777" s="41"/>
      <c r="Q777" s="41"/>
      <c r="R777" s="41"/>
      <c r="S777" s="41"/>
      <c r="T777" s="41"/>
      <c r="U777" s="41"/>
      <c r="V777" s="41"/>
      <c r="W777" s="41"/>
      <c r="X777" s="41"/>
      <c r="Y777" s="41"/>
      <c r="Z777" s="41"/>
      <c r="AA777" s="41"/>
      <c r="AB777" s="41"/>
    </row>
    <row r="778" spans="1:28" ht="14.25" customHeight="1">
      <c r="A778" s="41"/>
      <c r="B778" s="41"/>
      <c r="C778" s="41"/>
      <c r="D778" s="41"/>
      <c r="E778" s="41"/>
      <c r="F778" s="41"/>
      <c r="G778" s="41"/>
      <c r="H778" s="41"/>
      <c r="I778" s="41"/>
      <c r="J778" s="41"/>
      <c r="K778" s="41"/>
      <c r="L778" s="41"/>
      <c r="M778" s="41"/>
      <c r="N778" s="24"/>
      <c r="O778" s="24"/>
      <c r="P778" s="41"/>
      <c r="Q778" s="41"/>
      <c r="R778" s="41"/>
      <c r="S778" s="41"/>
      <c r="T778" s="41"/>
      <c r="U778" s="41"/>
      <c r="V778" s="41"/>
      <c r="W778" s="41"/>
      <c r="X778" s="41"/>
      <c r="Y778" s="41"/>
      <c r="Z778" s="41"/>
      <c r="AA778" s="41"/>
      <c r="AB778" s="41"/>
    </row>
    <row r="779" spans="1:28" ht="14.25" customHeight="1">
      <c r="A779" s="41"/>
      <c r="B779" s="41"/>
      <c r="C779" s="41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24"/>
      <c r="O779" s="24"/>
      <c r="P779" s="41"/>
      <c r="Q779" s="41"/>
      <c r="R779" s="41"/>
      <c r="S779" s="41"/>
      <c r="T779" s="41"/>
      <c r="U779" s="41"/>
      <c r="V779" s="41"/>
      <c r="W779" s="41"/>
      <c r="X779" s="41"/>
      <c r="Y779" s="41"/>
      <c r="Z779" s="41"/>
      <c r="AA779" s="41"/>
      <c r="AB779" s="41"/>
    </row>
    <row r="780" spans="1:28" ht="14.25" customHeight="1">
      <c r="A780" s="41"/>
      <c r="B780" s="41"/>
      <c r="C780" s="41"/>
      <c r="D780" s="41"/>
      <c r="E780" s="41"/>
      <c r="F780" s="41"/>
      <c r="G780" s="41"/>
      <c r="H780" s="41"/>
      <c r="I780" s="41"/>
      <c r="J780" s="41"/>
      <c r="K780" s="41"/>
      <c r="L780" s="41"/>
      <c r="M780" s="41"/>
      <c r="N780" s="24"/>
      <c r="O780" s="24"/>
      <c r="P780" s="41"/>
      <c r="Q780" s="41"/>
      <c r="R780" s="41"/>
      <c r="S780" s="41"/>
      <c r="T780" s="41"/>
      <c r="U780" s="41"/>
      <c r="V780" s="41"/>
      <c r="W780" s="41"/>
      <c r="X780" s="41"/>
      <c r="Y780" s="41"/>
      <c r="Z780" s="41"/>
      <c r="AA780" s="41"/>
      <c r="AB780" s="41"/>
    </row>
    <row r="781" spans="1:28" ht="14.25" customHeight="1">
      <c r="A781" s="41"/>
      <c r="B781" s="41"/>
      <c r="C781" s="41"/>
      <c r="D781" s="41"/>
      <c r="E781" s="41"/>
      <c r="F781" s="41"/>
      <c r="G781" s="41"/>
      <c r="H781" s="41"/>
      <c r="I781" s="41"/>
      <c r="J781" s="41"/>
      <c r="K781" s="41"/>
      <c r="L781" s="41"/>
      <c r="M781" s="41"/>
      <c r="N781" s="24"/>
      <c r="O781" s="24"/>
      <c r="P781" s="41"/>
      <c r="Q781" s="41"/>
      <c r="R781" s="41"/>
      <c r="S781" s="41"/>
      <c r="T781" s="41"/>
      <c r="U781" s="41"/>
      <c r="V781" s="41"/>
      <c r="W781" s="41"/>
      <c r="X781" s="41"/>
      <c r="Y781" s="41"/>
      <c r="Z781" s="41"/>
      <c r="AA781" s="41"/>
      <c r="AB781" s="41"/>
    </row>
    <row r="782" spans="1:28" ht="14.25" customHeight="1">
      <c r="A782" s="41"/>
      <c r="B782" s="41"/>
      <c r="C782" s="41"/>
      <c r="D782" s="41"/>
      <c r="E782" s="41"/>
      <c r="F782" s="41"/>
      <c r="G782" s="41"/>
      <c r="H782" s="41"/>
      <c r="I782" s="41"/>
      <c r="J782" s="41"/>
      <c r="K782" s="41"/>
      <c r="L782" s="41"/>
      <c r="M782" s="41"/>
      <c r="N782" s="24"/>
      <c r="O782" s="24"/>
      <c r="P782" s="41"/>
      <c r="Q782" s="41"/>
      <c r="R782" s="41"/>
      <c r="S782" s="41"/>
      <c r="T782" s="41"/>
      <c r="U782" s="41"/>
      <c r="V782" s="41"/>
      <c r="W782" s="41"/>
      <c r="X782" s="41"/>
      <c r="Y782" s="41"/>
      <c r="Z782" s="41"/>
      <c r="AA782" s="41"/>
      <c r="AB782" s="41"/>
    </row>
    <row r="783" spans="1:28" ht="14.25" customHeight="1">
      <c r="A783" s="41"/>
      <c r="B783" s="41"/>
      <c r="C783" s="41"/>
      <c r="D783" s="41"/>
      <c r="E783" s="41"/>
      <c r="F783" s="41"/>
      <c r="G783" s="41"/>
      <c r="H783" s="41"/>
      <c r="I783" s="41"/>
      <c r="J783" s="41"/>
      <c r="K783" s="41"/>
      <c r="L783" s="41"/>
      <c r="M783" s="41"/>
      <c r="N783" s="24"/>
      <c r="O783" s="24"/>
      <c r="P783" s="41"/>
      <c r="Q783" s="41"/>
      <c r="R783" s="41"/>
      <c r="S783" s="41"/>
      <c r="T783" s="41"/>
      <c r="U783" s="41"/>
      <c r="V783" s="41"/>
      <c r="W783" s="41"/>
      <c r="X783" s="41"/>
      <c r="Y783" s="41"/>
      <c r="Z783" s="41"/>
      <c r="AA783" s="41"/>
      <c r="AB783" s="41"/>
    </row>
    <row r="784" spans="1:28" ht="14.25" customHeight="1">
      <c r="A784" s="41"/>
      <c r="B784" s="41"/>
      <c r="C784" s="41"/>
      <c r="D784" s="41"/>
      <c r="E784" s="41"/>
      <c r="F784" s="41"/>
      <c r="G784" s="41"/>
      <c r="H784" s="41"/>
      <c r="I784" s="41"/>
      <c r="J784" s="41"/>
      <c r="K784" s="41"/>
      <c r="L784" s="41"/>
      <c r="M784" s="41"/>
      <c r="N784" s="24"/>
      <c r="O784" s="24"/>
      <c r="P784" s="41"/>
      <c r="Q784" s="41"/>
      <c r="R784" s="41"/>
      <c r="S784" s="41"/>
      <c r="T784" s="41"/>
      <c r="U784" s="41"/>
      <c r="V784" s="41"/>
      <c r="W784" s="41"/>
      <c r="X784" s="41"/>
      <c r="Y784" s="41"/>
      <c r="Z784" s="41"/>
      <c r="AA784" s="41"/>
      <c r="AB784" s="41"/>
    </row>
    <row r="785" spans="1:28" ht="14.25" customHeight="1">
      <c r="A785" s="41"/>
      <c r="B785" s="41"/>
      <c r="C785" s="41"/>
      <c r="D785" s="41"/>
      <c r="E785" s="41"/>
      <c r="F785" s="41"/>
      <c r="G785" s="41"/>
      <c r="H785" s="41"/>
      <c r="I785" s="41"/>
      <c r="J785" s="41"/>
      <c r="K785" s="41"/>
      <c r="L785" s="41"/>
      <c r="M785" s="41"/>
      <c r="N785" s="24"/>
      <c r="O785" s="24"/>
      <c r="P785" s="41"/>
      <c r="Q785" s="41"/>
      <c r="R785" s="41"/>
      <c r="S785" s="41"/>
      <c r="T785" s="41"/>
      <c r="U785" s="41"/>
      <c r="V785" s="41"/>
      <c r="W785" s="41"/>
      <c r="X785" s="41"/>
      <c r="Y785" s="41"/>
      <c r="Z785" s="41"/>
      <c r="AA785" s="41"/>
      <c r="AB785" s="41"/>
    </row>
    <row r="786" spans="1:28" ht="14.25" customHeight="1">
      <c r="A786" s="41"/>
      <c r="B786" s="41"/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24"/>
      <c r="O786" s="24"/>
      <c r="P786" s="41"/>
      <c r="Q786" s="41"/>
      <c r="R786" s="41"/>
      <c r="S786" s="41"/>
      <c r="T786" s="41"/>
      <c r="U786" s="41"/>
      <c r="V786" s="41"/>
      <c r="W786" s="41"/>
      <c r="X786" s="41"/>
      <c r="Y786" s="41"/>
      <c r="Z786" s="41"/>
      <c r="AA786" s="41"/>
      <c r="AB786" s="41"/>
    </row>
    <row r="787" spans="1:28" ht="14.25" customHeight="1">
      <c r="A787" s="41"/>
      <c r="B787" s="41"/>
      <c r="C787" s="41"/>
      <c r="D787" s="41"/>
      <c r="E787" s="41"/>
      <c r="F787" s="41"/>
      <c r="G787" s="41"/>
      <c r="H787" s="41"/>
      <c r="I787" s="41"/>
      <c r="J787" s="41"/>
      <c r="K787" s="41"/>
      <c r="L787" s="41"/>
      <c r="M787" s="41"/>
      <c r="N787" s="24"/>
      <c r="O787" s="24"/>
      <c r="P787" s="41"/>
      <c r="Q787" s="41"/>
      <c r="R787" s="41"/>
      <c r="S787" s="41"/>
      <c r="T787" s="41"/>
      <c r="U787" s="41"/>
      <c r="V787" s="41"/>
      <c r="W787" s="41"/>
      <c r="X787" s="41"/>
      <c r="Y787" s="41"/>
      <c r="Z787" s="41"/>
      <c r="AA787" s="41"/>
      <c r="AB787" s="41"/>
    </row>
    <row r="788" spans="1:28" ht="14.25" customHeight="1">
      <c r="A788" s="41"/>
      <c r="B788" s="41"/>
      <c r="C788" s="41"/>
      <c r="D788" s="41"/>
      <c r="E788" s="41"/>
      <c r="F788" s="41"/>
      <c r="G788" s="41"/>
      <c r="H788" s="41"/>
      <c r="I788" s="41"/>
      <c r="J788" s="41"/>
      <c r="K788" s="41"/>
      <c r="L788" s="41"/>
      <c r="M788" s="41"/>
      <c r="N788" s="24"/>
      <c r="O788" s="24"/>
      <c r="P788" s="41"/>
      <c r="Q788" s="41"/>
      <c r="R788" s="41"/>
      <c r="S788" s="41"/>
      <c r="T788" s="41"/>
      <c r="U788" s="41"/>
      <c r="V788" s="41"/>
      <c r="W788" s="41"/>
      <c r="X788" s="41"/>
      <c r="Y788" s="41"/>
      <c r="Z788" s="41"/>
      <c r="AA788" s="41"/>
      <c r="AB788" s="41"/>
    </row>
    <row r="789" spans="1:28" ht="14.25" customHeight="1">
      <c r="A789" s="41"/>
      <c r="B789" s="41"/>
      <c r="C789" s="41"/>
      <c r="D789" s="41"/>
      <c r="E789" s="41"/>
      <c r="F789" s="41"/>
      <c r="G789" s="41"/>
      <c r="H789" s="41"/>
      <c r="I789" s="41"/>
      <c r="J789" s="41"/>
      <c r="K789" s="41"/>
      <c r="L789" s="41"/>
      <c r="M789" s="41"/>
      <c r="N789" s="24"/>
      <c r="O789" s="24"/>
      <c r="P789" s="41"/>
      <c r="Q789" s="41"/>
      <c r="R789" s="41"/>
      <c r="S789" s="41"/>
      <c r="T789" s="41"/>
      <c r="U789" s="41"/>
      <c r="V789" s="41"/>
      <c r="W789" s="41"/>
      <c r="X789" s="41"/>
      <c r="Y789" s="41"/>
      <c r="Z789" s="41"/>
      <c r="AA789" s="41"/>
      <c r="AB789" s="41"/>
    </row>
    <row r="790" spans="1:28" ht="14.25" customHeight="1">
      <c r="A790" s="41"/>
      <c r="B790" s="41"/>
      <c r="C790" s="41"/>
      <c r="D790" s="41"/>
      <c r="E790" s="41"/>
      <c r="F790" s="41"/>
      <c r="G790" s="41"/>
      <c r="H790" s="41"/>
      <c r="I790" s="41"/>
      <c r="J790" s="41"/>
      <c r="K790" s="41"/>
      <c r="L790" s="41"/>
      <c r="M790" s="41"/>
      <c r="N790" s="24"/>
      <c r="O790" s="24"/>
      <c r="P790" s="41"/>
      <c r="Q790" s="41"/>
      <c r="R790" s="41"/>
      <c r="S790" s="41"/>
      <c r="T790" s="41"/>
      <c r="U790" s="41"/>
      <c r="V790" s="41"/>
      <c r="W790" s="41"/>
      <c r="X790" s="41"/>
      <c r="Y790" s="41"/>
      <c r="Z790" s="41"/>
      <c r="AA790" s="41"/>
      <c r="AB790" s="41"/>
    </row>
    <row r="791" spans="1:28" ht="14.25" customHeight="1">
      <c r="A791" s="41"/>
      <c r="B791" s="41"/>
      <c r="C791" s="41"/>
      <c r="D791" s="41"/>
      <c r="E791" s="41"/>
      <c r="F791" s="41"/>
      <c r="G791" s="41"/>
      <c r="H791" s="41"/>
      <c r="I791" s="41"/>
      <c r="J791" s="41"/>
      <c r="K791" s="41"/>
      <c r="L791" s="41"/>
      <c r="M791" s="41"/>
      <c r="N791" s="24"/>
      <c r="O791" s="24"/>
      <c r="P791" s="41"/>
      <c r="Q791" s="41"/>
      <c r="R791" s="41"/>
      <c r="S791" s="41"/>
      <c r="T791" s="41"/>
      <c r="U791" s="41"/>
      <c r="V791" s="41"/>
      <c r="W791" s="41"/>
      <c r="X791" s="41"/>
      <c r="Y791" s="41"/>
      <c r="Z791" s="41"/>
      <c r="AA791" s="41"/>
      <c r="AB791" s="41"/>
    </row>
    <row r="792" spans="1:28" ht="14.25" customHeight="1">
      <c r="A792" s="41"/>
      <c r="B792" s="41"/>
      <c r="C792" s="41"/>
      <c r="D792" s="41"/>
      <c r="E792" s="41"/>
      <c r="F792" s="41"/>
      <c r="G792" s="41"/>
      <c r="H792" s="41"/>
      <c r="I792" s="41"/>
      <c r="J792" s="41"/>
      <c r="K792" s="41"/>
      <c r="L792" s="41"/>
      <c r="M792" s="41"/>
      <c r="N792" s="24"/>
      <c r="O792" s="24"/>
      <c r="P792" s="41"/>
      <c r="Q792" s="41"/>
      <c r="R792" s="41"/>
      <c r="S792" s="41"/>
      <c r="T792" s="41"/>
      <c r="U792" s="41"/>
      <c r="V792" s="41"/>
      <c r="W792" s="41"/>
      <c r="X792" s="41"/>
      <c r="Y792" s="41"/>
      <c r="Z792" s="41"/>
      <c r="AA792" s="41"/>
      <c r="AB792" s="41"/>
    </row>
    <row r="793" spans="1:28" ht="14.25" customHeight="1">
      <c r="A793" s="41"/>
      <c r="B793" s="41"/>
      <c r="C793" s="41"/>
      <c r="D793" s="41"/>
      <c r="E793" s="41"/>
      <c r="F793" s="41"/>
      <c r="G793" s="41"/>
      <c r="H793" s="41"/>
      <c r="I793" s="41"/>
      <c r="J793" s="41"/>
      <c r="K793" s="41"/>
      <c r="L793" s="41"/>
      <c r="M793" s="41"/>
      <c r="N793" s="24"/>
      <c r="O793" s="24"/>
      <c r="P793" s="41"/>
      <c r="Q793" s="41"/>
      <c r="R793" s="41"/>
      <c r="S793" s="41"/>
      <c r="T793" s="41"/>
      <c r="U793" s="41"/>
      <c r="V793" s="41"/>
      <c r="W793" s="41"/>
      <c r="X793" s="41"/>
      <c r="Y793" s="41"/>
      <c r="Z793" s="41"/>
      <c r="AA793" s="41"/>
      <c r="AB793" s="41"/>
    </row>
    <row r="794" spans="1:28" ht="14.25" customHeight="1">
      <c r="A794" s="41"/>
      <c r="B794" s="41"/>
      <c r="C794" s="41"/>
      <c r="D794" s="41"/>
      <c r="E794" s="41"/>
      <c r="F794" s="41"/>
      <c r="G794" s="41"/>
      <c r="H794" s="41"/>
      <c r="I794" s="41"/>
      <c r="J794" s="41"/>
      <c r="K794" s="41"/>
      <c r="L794" s="41"/>
      <c r="M794" s="41"/>
      <c r="N794" s="24"/>
      <c r="O794" s="24"/>
      <c r="P794" s="41"/>
      <c r="Q794" s="41"/>
      <c r="R794" s="41"/>
      <c r="S794" s="41"/>
      <c r="T794" s="41"/>
      <c r="U794" s="41"/>
      <c r="V794" s="41"/>
      <c r="W794" s="41"/>
      <c r="X794" s="41"/>
      <c r="Y794" s="41"/>
      <c r="Z794" s="41"/>
      <c r="AA794" s="41"/>
      <c r="AB794" s="41"/>
    </row>
    <row r="795" spans="1:28" ht="14.25" customHeight="1">
      <c r="A795" s="41"/>
      <c r="B795" s="41"/>
      <c r="C795" s="41"/>
      <c r="D795" s="41"/>
      <c r="E795" s="41"/>
      <c r="F795" s="41"/>
      <c r="G795" s="41"/>
      <c r="H795" s="41"/>
      <c r="I795" s="41"/>
      <c r="J795" s="41"/>
      <c r="K795" s="41"/>
      <c r="L795" s="41"/>
      <c r="M795" s="41"/>
      <c r="N795" s="24"/>
      <c r="O795" s="24"/>
      <c r="P795" s="41"/>
      <c r="Q795" s="41"/>
      <c r="R795" s="41"/>
      <c r="S795" s="41"/>
      <c r="T795" s="41"/>
      <c r="U795" s="41"/>
      <c r="V795" s="41"/>
      <c r="W795" s="41"/>
      <c r="X795" s="41"/>
      <c r="Y795" s="41"/>
      <c r="Z795" s="41"/>
      <c r="AA795" s="41"/>
      <c r="AB795" s="41"/>
    </row>
    <row r="796" spans="1:28" ht="14.25" customHeight="1">
      <c r="A796" s="41"/>
      <c r="B796" s="41"/>
      <c r="C796" s="41"/>
      <c r="D796" s="41"/>
      <c r="E796" s="41"/>
      <c r="F796" s="41"/>
      <c r="G796" s="41"/>
      <c r="H796" s="41"/>
      <c r="I796" s="41"/>
      <c r="J796" s="41"/>
      <c r="K796" s="41"/>
      <c r="L796" s="41"/>
      <c r="M796" s="41"/>
      <c r="N796" s="24"/>
      <c r="O796" s="24"/>
      <c r="P796" s="41"/>
      <c r="Q796" s="41"/>
      <c r="R796" s="41"/>
      <c r="S796" s="41"/>
      <c r="T796" s="41"/>
      <c r="U796" s="41"/>
      <c r="V796" s="41"/>
      <c r="W796" s="41"/>
      <c r="X796" s="41"/>
      <c r="Y796" s="41"/>
      <c r="Z796" s="41"/>
      <c r="AA796" s="41"/>
      <c r="AB796" s="41"/>
    </row>
    <row r="797" spans="1:28" ht="14.25" customHeight="1">
      <c r="A797" s="41"/>
      <c r="B797" s="41"/>
      <c r="C797" s="41"/>
      <c r="D797" s="41"/>
      <c r="E797" s="41"/>
      <c r="F797" s="41"/>
      <c r="G797" s="41"/>
      <c r="H797" s="41"/>
      <c r="I797" s="41"/>
      <c r="J797" s="41"/>
      <c r="K797" s="41"/>
      <c r="L797" s="41"/>
      <c r="M797" s="41"/>
      <c r="N797" s="24"/>
      <c r="O797" s="24"/>
      <c r="P797" s="41"/>
      <c r="Q797" s="41"/>
      <c r="R797" s="41"/>
      <c r="S797" s="41"/>
      <c r="T797" s="41"/>
      <c r="U797" s="41"/>
      <c r="V797" s="41"/>
      <c r="W797" s="41"/>
      <c r="X797" s="41"/>
      <c r="Y797" s="41"/>
      <c r="Z797" s="41"/>
      <c r="AA797" s="41"/>
      <c r="AB797" s="41"/>
    </row>
    <row r="798" spans="1:28" ht="14.25" customHeight="1">
      <c r="A798" s="41"/>
      <c r="B798" s="41"/>
      <c r="C798" s="41"/>
      <c r="D798" s="41"/>
      <c r="E798" s="41"/>
      <c r="F798" s="41"/>
      <c r="G798" s="41"/>
      <c r="H798" s="41"/>
      <c r="I798" s="41"/>
      <c r="J798" s="41"/>
      <c r="K798" s="41"/>
      <c r="L798" s="41"/>
      <c r="M798" s="41"/>
      <c r="N798" s="24"/>
      <c r="O798" s="24"/>
      <c r="P798" s="41"/>
      <c r="Q798" s="41"/>
      <c r="R798" s="41"/>
      <c r="S798" s="41"/>
      <c r="T798" s="41"/>
      <c r="U798" s="41"/>
      <c r="V798" s="41"/>
      <c r="W798" s="41"/>
      <c r="X798" s="41"/>
      <c r="Y798" s="41"/>
      <c r="Z798" s="41"/>
      <c r="AA798" s="41"/>
      <c r="AB798" s="41"/>
    </row>
    <row r="799" spans="1:28" ht="14.25" customHeight="1">
      <c r="A799" s="41"/>
      <c r="B799" s="41"/>
      <c r="C799" s="41"/>
      <c r="D799" s="41"/>
      <c r="E799" s="41"/>
      <c r="F799" s="41"/>
      <c r="G799" s="41"/>
      <c r="H799" s="41"/>
      <c r="I799" s="41"/>
      <c r="J799" s="41"/>
      <c r="K799" s="41"/>
      <c r="L799" s="41"/>
      <c r="M799" s="41"/>
      <c r="N799" s="24"/>
      <c r="O799" s="24"/>
      <c r="P799" s="41"/>
      <c r="Q799" s="41"/>
      <c r="R799" s="41"/>
      <c r="S799" s="41"/>
      <c r="T799" s="41"/>
      <c r="U799" s="41"/>
      <c r="V799" s="41"/>
      <c r="W799" s="41"/>
      <c r="X799" s="41"/>
      <c r="Y799" s="41"/>
      <c r="Z799" s="41"/>
      <c r="AA799" s="41"/>
      <c r="AB799" s="41"/>
    </row>
    <row r="800" spans="1:28" ht="14.25" customHeight="1">
      <c r="A800" s="41"/>
      <c r="B800" s="41"/>
      <c r="C800" s="41"/>
      <c r="D800" s="41"/>
      <c r="E800" s="41"/>
      <c r="F800" s="41"/>
      <c r="G800" s="41"/>
      <c r="H800" s="41"/>
      <c r="I800" s="41"/>
      <c r="J800" s="41"/>
      <c r="K800" s="41"/>
      <c r="L800" s="41"/>
      <c r="M800" s="41"/>
      <c r="N800" s="24"/>
      <c r="O800" s="24"/>
      <c r="P800" s="41"/>
      <c r="Q800" s="41"/>
      <c r="R800" s="41"/>
      <c r="S800" s="41"/>
      <c r="T800" s="41"/>
      <c r="U800" s="41"/>
      <c r="V800" s="41"/>
      <c r="W800" s="41"/>
      <c r="X800" s="41"/>
      <c r="Y800" s="41"/>
      <c r="Z800" s="41"/>
      <c r="AA800" s="41"/>
      <c r="AB800" s="41"/>
    </row>
    <row r="801" spans="1:28" ht="14.25" customHeight="1">
      <c r="A801" s="41"/>
      <c r="B801" s="41"/>
      <c r="C801" s="41"/>
      <c r="D801" s="41"/>
      <c r="E801" s="41"/>
      <c r="F801" s="41"/>
      <c r="G801" s="41"/>
      <c r="H801" s="41"/>
      <c r="I801" s="41"/>
      <c r="J801" s="41"/>
      <c r="K801" s="41"/>
      <c r="L801" s="41"/>
      <c r="M801" s="41"/>
      <c r="N801" s="24"/>
      <c r="O801" s="24"/>
      <c r="P801" s="41"/>
      <c r="Q801" s="41"/>
      <c r="R801" s="41"/>
      <c r="S801" s="41"/>
      <c r="T801" s="41"/>
      <c r="U801" s="41"/>
      <c r="V801" s="41"/>
      <c r="W801" s="41"/>
      <c r="X801" s="41"/>
      <c r="Y801" s="41"/>
      <c r="Z801" s="41"/>
      <c r="AA801" s="41"/>
      <c r="AB801" s="41"/>
    </row>
    <row r="802" spans="1:28" ht="14.25" customHeight="1">
      <c r="A802" s="41"/>
      <c r="B802" s="41"/>
      <c r="C802" s="41"/>
      <c r="D802" s="41"/>
      <c r="E802" s="41"/>
      <c r="F802" s="41"/>
      <c r="G802" s="41"/>
      <c r="H802" s="41"/>
      <c r="I802" s="41"/>
      <c r="J802" s="41"/>
      <c r="K802" s="41"/>
      <c r="L802" s="41"/>
      <c r="M802" s="41"/>
      <c r="N802" s="24"/>
      <c r="O802" s="24"/>
      <c r="P802" s="41"/>
      <c r="Q802" s="41"/>
      <c r="R802" s="41"/>
      <c r="S802" s="41"/>
      <c r="T802" s="41"/>
      <c r="U802" s="41"/>
      <c r="V802" s="41"/>
      <c r="W802" s="41"/>
      <c r="X802" s="41"/>
      <c r="Y802" s="41"/>
      <c r="Z802" s="41"/>
      <c r="AA802" s="41"/>
      <c r="AB802" s="41"/>
    </row>
    <row r="803" spans="1:28" ht="14.25" customHeight="1">
      <c r="A803" s="41"/>
      <c r="B803" s="41"/>
      <c r="C803" s="41"/>
      <c r="D803" s="41"/>
      <c r="E803" s="41"/>
      <c r="F803" s="41"/>
      <c r="G803" s="41"/>
      <c r="H803" s="41"/>
      <c r="I803" s="41"/>
      <c r="J803" s="41"/>
      <c r="K803" s="41"/>
      <c r="L803" s="41"/>
      <c r="M803" s="41"/>
      <c r="N803" s="24"/>
      <c r="O803" s="24"/>
      <c r="P803" s="41"/>
      <c r="Q803" s="41"/>
      <c r="R803" s="41"/>
      <c r="S803" s="41"/>
      <c r="T803" s="41"/>
      <c r="U803" s="41"/>
      <c r="V803" s="41"/>
      <c r="W803" s="41"/>
      <c r="X803" s="41"/>
      <c r="Y803" s="41"/>
      <c r="Z803" s="41"/>
      <c r="AA803" s="41"/>
      <c r="AB803" s="41"/>
    </row>
    <row r="804" spans="1:28" ht="14.25" customHeight="1">
      <c r="A804" s="41"/>
      <c r="B804" s="41"/>
      <c r="C804" s="41"/>
      <c r="D804" s="41"/>
      <c r="E804" s="41"/>
      <c r="F804" s="41"/>
      <c r="G804" s="41"/>
      <c r="H804" s="41"/>
      <c r="I804" s="41"/>
      <c r="J804" s="41"/>
      <c r="K804" s="41"/>
      <c r="L804" s="41"/>
      <c r="M804" s="41"/>
      <c r="N804" s="24"/>
      <c r="O804" s="24"/>
      <c r="P804" s="41"/>
      <c r="Q804" s="41"/>
      <c r="R804" s="41"/>
      <c r="S804" s="41"/>
      <c r="T804" s="41"/>
      <c r="U804" s="41"/>
      <c r="V804" s="41"/>
      <c r="W804" s="41"/>
      <c r="X804" s="41"/>
      <c r="Y804" s="41"/>
      <c r="Z804" s="41"/>
      <c r="AA804" s="41"/>
      <c r="AB804" s="41"/>
    </row>
    <row r="805" spans="1:28" ht="14.25" customHeight="1">
      <c r="A805" s="41"/>
      <c r="B805" s="41"/>
      <c r="C805" s="41"/>
      <c r="D805" s="41"/>
      <c r="E805" s="41"/>
      <c r="F805" s="41"/>
      <c r="G805" s="41"/>
      <c r="H805" s="41"/>
      <c r="I805" s="41"/>
      <c r="J805" s="41"/>
      <c r="K805" s="41"/>
      <c r="L805" s="41"/>
      <c r="M805" s="41"/>
      <c r="N805" s="24"/>
      <c r="O805" s="24"/>
      <c r="P805" s="41"/>
      <c r="Q805" s="41"/>
      <c r="R805" s="41"/>
      <c r="S805" s="41"/>
      <c r="T805" s="41"/>
      <c r="U805" s="41"/>
      <c r="V805" s="41"/>
      <c r="W805" s="41"/>
      <c r="X805" s="41"/>
      <c r="Y805" s="41"/>
      <c r="Z805" s="41"/>
      <c r="AA805" s="41"/>
      <c r="AB805" s="41"/>
    </row>
    <row r="806" spans="1:28" ht="14.25" customHeight="1">
      <c r="A806" s="41"/>
      <c r="B806" s="41"/>
      <c r="C806" s="41"/>
      <c r="D806" s="41"/>
      <c r="E806" s="41"/>
      <c r="F806" s="41"/>
      <c r="G806" s="41"/>
      <c r="H806" s="41"/>
      <c r="I806" s="41"/>
      <c r="J806" s="41"/>
      <c r="K806" s="41"/>
      <c r="L806" s="41"/>
      <c r="M806" s="41"/>
      <c r="N806" s="24"/>
      <c r="O806" s="24"/>
      <c r="P806" s="41"/>
      <c r="Q806" s="41"/>
      <c r="R806" s="41"/>
      <c r="S806" s="41"/>
      <c r="T806" s="41"/>
      <c r="U806" s="41"/>
      <c r="V806" s="41"/>
      <c r="W806" s="41"/>
      <c r="X806" s="41"/>
      <c r="Y806" s="41"/>
      <c r="Z806" s="41"/>
      <c r="AA806" s="41"/>
      <c r="AB806" s="41"/>
    </row>
    <row r="807" spans="1:28" ht="14.25" customHeight="1">
      <c r="A807" s="41"/>
      <c r="B807" s="41"/>
      <c r="C807" s="41"/>
      <c r="D807" s="41"/>
      <c r="E807" s="41"/>
      <c r="F807" s="41"/>
      <c r="G807" s="41"/>
      <c r="H807" s="41"/>
      <c r="I807" s="41"/>
      <c r="J807" s="41"/>
      <c r="K807" s="41"/>
      <c r="L807" s="41"/>
      <c r="M807" s="41"/>
      <c r="N807" s="24"/>
      <c r="O807" s="24"/>
      <c r="P807" s="41"/>
      <c r="Q807" s="41"/>
      <c r="R807" s="41"/>
      <c r="S807" s="41"/>
      <c r="T807" s="41"/>
      <c r="U807" s="41"/>
      <c r="V807" s="41"/>
      <c r="W807" s="41"/>
      <c r="X807" s="41"/>
      <c r="Y807" s="41"/>
      <c r="Z807" s="41"/>
      <c r="AA807" s="41"/>
      <c r="AB807" s="41"/>
    </row>
    <row r="808" spans="1:28" ht="14.25" customHeight="1">
      <c r="A808" s="41"/>
      <c r="B808" s="41"/>
      <c r="C808" s="41"/>
      <c r="D808" s="41"/>
      <c r="E808" s="41"/>
      <c r="F808" s="41"/>
      <c r="G808" s="41"/>
      <c r="H808" s="41"/>
      <c r="I808" s="41"/>
      <c r="J808" s="41"/>
      <c r="K808" s="41"/>
      <c r="L808" s="41"/>
      <c r="M808" s="41"/>
      <c r="N808" s="24"/>
      <c r="O808" s="24"/>
      <c r="P808" s="41"/>
      <c r="Q808" s="41"/>
      <c r="R808" s="41"/>
      <c r="S808" s="41"/>
      <c r="T808" s="41"/>
      <c r="U808" s="41"/>
      <c r="V808" s="41"/>
      <c r="W808" s="41"/>
      <c r="X808" s="41"/>
      <c r="Y808" s="41"/>
      <c r="Z808" s="41"/>
      <c r="AA808" s="41"/>
      <c r="AB808" s="41"/>
    </row>
    <row r="809" spans="1:28" ht="14.25" customHeight="1">
      <c r="A809" s="41"/>
      <c r="B809" s="41"/>
      <c r="C809" s="41"/>
      <c r="D809" s="41"/>
      <c r="E809" s="41"/>
      <c r="F809" s="41"/>
      <c r="G809" s="41"/>
      <c r="H809" s="41"/>
      <c r="I809" s="41"/>
      <c r="J809" s="41"/>
      <c r="K809" s="41"/>
      <c r="L809" s="41"/>
      <c r="M809" s="41"/>
      <c r="N809" s="24"/>
      <c r="O809" s="24"/>
      <c r="P809" s="41"/>
      <c r="Q809" s="41"/>
      <c r="R809" s="41"/>
      <c r="S809" s="41"/>
      <c r="T809" s="41"/>
      <c r="U809" s="41"/>
      <c r="V809" s="41"/>
      <c r="W809" s="41"/>
      <c r="X809" s="41"/>
      <c r="Y809" s="41"/>
      <c r="Z809" s="41"/>
      <c r="AA809" s="41"/>
      <c r="AB809" s="41"/>
    </row>
    <row r="810" spans="1:28" ht="14.25" customHeight="1">
      <c r="A810" s="41"/>
      <c r="B810" s="41"/>
      <c r="C810" s="41"/>
      <c r="D810" s="41"/>
      <c r="E810" s="41"/>
      <c r="F810" s="41"/>
      <c r="G810" s="41"/>
      <c r="H810" s="41"/>
      <c r="I810" s="41"/>
      <c r="J810" s="41"/>
      <c r="K810" s="41"/>
      <c r="L810" s="41"/>
      <c r="M810" s="41"/>
      <c r="N810" s="24"/>
      <c r="O810" s="24"/>
      <c r="P810" s="41"/>
      <c r="Q810" s="41"/>
      <c r="R810" s="41"/>
      <c r="S810" s="41"/>
      <c r="T810" s="41"/>
      <c r="U810" s="41"/>
      <c r="V810" s="41"/>
      <c r="W810" s="41"/>
      <c r="X810" s="41"/>
      <c r="Y810" s="41"/>
      <c r="Z810" s="41"/>
      <c r="AA810" s="41"/>
      <c r="AB810" s="41"/>
    </row>
    <row r="811" spans="1:28" ht="14.25" customHeight="1">
      <c r="A811" s="41"/>
      <c r="B811" s="41"/>
      <c r="C811" s="41"/>
      <c r="D811" s="41"/>
      <c r="E811" s="41"/>
      <c r="F811" s="41"/>
      <c r="G811" s="41"/>
      <c r="H811" s="41"/>
      <c r="I811" s="41"/>
      <c r="J811" s="41"/>
      <c r="K811" s="41"/>
      <c r="L811" s="41"/>
      <c r="M811" s="41"/>
      <c r="N811" s="24"/>
      <c r="O811" s="24"/>
      <c r="P811" s="41"/>
      <c r="Q811" s="41"/>
      <c r="R811" s="41"/>
      <c r="S811" s="41"/>
      <c r="T811" s="41"/>
      <c r="U811" s="41"/>
      <c r="V811" s="41"/>
      <c r="W811" s="41"/>
      <c r="X811" s="41"/>
      <c r="Y811" s="41"/>
      <c r="Z811" s="41"/>
      <c r="AA811" s="41"/>
      <c r="AB811" s="41"/>
    </row>
    <row r="812" spans="1:28" ht="14.25" customHeight="1">
      <c r="A812" s="41"/>
      <c r="B812" s="41"/>
      <c r="C812" s="41"/>
      <c r="D812" s="41"/>
      <c r="E812" s="41"/>
      <c r="F812" s="41"/>
      <c r="G812" s="41"/>
      <c r="H812" s="41"/>
      <c r="I812" s="41"/>
      <c r="J812" s="41"/>
      <c r="K812" s="41"/>
      <c r="L812" s="41"/>
      <c r="M812" s="41"/>
      <c r="N812" s="24"/>
      <c r="O812" s="24"/>
      <c r="P812" s="41"/>
      <c r="Q812" s="41"/>
      <c r="R812" s="41"/>
      <c r="S812" s="41"/>
      <c r="T812" s="41"/>
      <c r="U812" s="41"/>
      <c r="V812" s="41"/>
      <c r="W812" s="41"/>
      <c r="X812" s="41"/>
      <c r="Y812" s="41"/>
      <c r="Z812" s="41"/>
      <c r="AA812" s="41"/>
      <c r="AB812" s="41"/>
    </row>
    <row r="813" spans="1:28" ht="14.25" customHeight="1">
      <c r="A813" s="41"/>
      <c r="B813" s="41"/>
      <c r="C813" s="41"/>
      <c r="D813" s="41"/>
      <c r="E813" s="41"/>
      <c r="F813" s="41"/>
      <c r="G813" s="41"/>
      <c r="H813" s="41"/>
      <c r="I813" s="41"/>
      <c r="J813" s="41"/>
      <c r="K813" s="41"/>
      <c r="L813" s="41"/>
      <c r="M813" s="41"/>
      <c r="N813" s="24"/>
      <c r="O813" s="24"/>
      <c r="P813" s="41"/>
      <c r="Q813" s="41"/>
      <c r="R813" s="41"/>
      <c r="S813" s="41"/>
      <c r="T813" s="41"/>
      <c r="U813" s="41"/>
      <c r="V813" s="41"/>
      <c r="W813" s="41"/>
      <c r="X813" s="41"/>
      <c r="Y813" s="41"/>
      <c r="Z813" s="41"/>
      <c r="AA813" s="41"/>
      <c r="AB813" s="41"/>
    </row>
    <row r="814" spans="1:28" ht="14.25" customHeight="1">
      <c r="A814" s="41"/>
      <c r="B814" s="41"/>
      <c r="C814" s="41"/>
      <c r="D814" s="41"/>
      <c r="E814" s="41"/>
      <c r="F814" s="41"/>
      <c r="G814" s="41"/>
      <c r="H814" s="41"/>
      <c r="I814" s="41"/>
      <c r="J814" s="41"/>
      <c r="K814" s="41"/>
      <c r="L814" s="41"/>
      <c r="M814" s="41"/>
      <c r="N814" s="24"/>
      <c r="O814" s="24"/>
      <c r="P814" s="41"/>
      <c r="Q814" s="41"/>
      <c r="R814" s="41"/>
      <c r="S814" s="41"/>
      <c r="T814" s="41"/>
      <c r="U814" s="41"/>
      <c r="V814" s="41"/>
      <c r="W814" s="41"/>
      <c r="X814" s="41"/>
      <c r="Y814" s="41"/>
      <c r="Z814" s="41"/>
      <c r="AA814" s="41"/>
      <c r="AB814" s="41"/>
    </row>
    <row r="815" spans="1:28" ht="14.25" customHeight="1">
      <c r="A815" s="41"/>
      <c r="B815" s="41"/>
      <c r="C815" s="41"/>
      <c r="D815" s="41"/>
      <c r="E815" s="41"/>
      <c r="F815" s="41"/>
      <c r="G815" s="41"/>
      <c r="H815" s="41"/>
      <c r="I815" s="41"/>
      <c r="J815" s="41"/>
      <c r="K815" s="41"/>
      <c r="L815" s="41"/>
      <c r="M815" s="41"/>
      <c r="N815" s="24"/>
      <c r="O815" s="24"/>
      <c r="P815" s="41"/>
      <c r="Q815" s="41"/>
      <c r="R815" s="41"/>
      <c r="S815" s="41"/>
      <c r="T815" s="41"/>
      <c r="U815" s="41"/>
      <c r="V815" s="41"/>
      <c r="W815" s="41"/>
      <c r="X815" s="41"/>
      <c r="Y815" s="41"/>
      <c r="Z815" s="41"/>
      <c r="AA815" s="41"/>
      <c r="AB815" s="41"/>
    </row>
    <row r="816" spans="1:28" ht="14.25" customHeight="1">
      <c r="A816" s="41"/>
      <c r="B816" s="41"/>
      <c r="C816" s="41"/>
      <c r="D816" s="41"/>
      <c r="E816" s="41"/>
      <c r="F816" s="41"/>
      <c r="G816" s="41"/>
      <c r="H816" s="41"/>
      <c r="I816" s="41"/>
      <c r="J816" s="41"/>
      <c r="K816" s="41"/>
      <c r="L816" s="41"/>
      <c r="M816" s="41"/>
      <c r="N816" s="24"/>
      <c r="O816" s="24"/>
      <c r="P816" s="41"/>
      <c r="Q816" s="41"/>
      <c r="R816" s="41"/>
      <c r="S816" s="41"/>
      <c r="T816" s="41"/>
      <c r="U816" s="41"/>
      <c r="V816" s="41"/>
      <c r="W816" s="41"/>
      <c r="X816" s="41"/>
      <c r="Y816" s="41"/>
      <c r="Z816" s="41"/>
      <c r="AA816" s="41"/>
      <c r="AB816" s="41"/>
    </row>
    <row r="817" spans="1:28" ht="14.25" customHeight="1">
      <c r="A817" s="41"/>
      <c r="B817" s="41"/>
      <c r="C817" s="41"/>
      <c r="D817" s="41"/>
      <c r="E817" s="41"/>
      <c r="F817" s="41"/>
      <c r="G817" s="41"/>
      <c r="H817" s="41"/>
      <c r="I817" s="41"/>
      <c r="J817" s="41"/>
      <c r="K817" s="41"/>
      <c r="L817" s="41"/>
      <c r="M817" s="41"/>
      <c r="N817" s="24"/>
      <c r="O817" s="24"/>
      <c r="P817" s="41"/>
      <c r="Q817" s="41"/>
      <c r="R817" s="41"/>
      <c r="S817" s="41"/>
      <c r="T817" s="41"/>
      <c r="U817" s="41"/>
      <c r="V817" s="41"/>
      <c r="W817" s="41"/>
      <c r="X817" s="41"/>
      <c r="Y817" s="41"/>
      <c r="Z817" s="41"/>
      <c r="AA817" s="41"/>
      <c r="AB817" s="41"/>
    </row>
    <row r="818" spans="1:28" ht="14.25" customHeight="1">
      <c r="A818" s="41"/>
      <c r="B818" s="41"/>
      <c r="C818" s="41"/>
      <c r="D818" s="41"/>
      <c r="E818" s="41"/>
      <c r="F818" s="41"/>
      <c r="G818" s="41"/>
      <c r="H818" s="41"/>
      <c r="I818" s="41"/>
      <c r="J818" s="41"/>
      <c r="K818" s="41"/>
      <c r="L818" s="41"/>
      <c r="M818" s="41"/>
      <c r="N818" s="24"/>
      <c r="O818" s="24"/>
      <c r="P818" s="41"/>
      <c r="Q818" s="41"/>
      <c r="R818" s="41"/>
      <c r="S818" s="41"/>
      <c r="T818" s="41"/>
      <c r="U818" s="41"/>
      <c r="V818" s="41"/>
      <c r="W818" s="41"/>
      <c r="X818" s="41"/>
      <c r="Y818" s="41"/>
      <c r="Z818" s="41"/>
      <c r="AA818" s="41"/>
      <c r="AB818" s="41"/>
    </row>
    <row r="819" spans="1:28" ht="14.25" customHeight="1">
      <c r="A819" s="41"/>
      <c r="B819" s="41"/>
      <c r="C819" s="41"/>
      <c r="D819" s="41"/>
      <c r="E819" s="41"/>
      <c r="F819" s="41"/>
      <c r="G819" s="41"/>
      <c r="H819" s="41"/>
      <c r="I819" s="41"/>
      <c r="J819" s="41"/>
      <c r="K819" s="41"/>
      <c r="L819" s="41"/>
      <c r="M819" s="41"/>
      <c r="N819" s="24"/>
      <c r="O819" s="24"/>
      <c r="P819" s="41"/>
      <c r="Q819" s="41"/>
      <c r="R819" s="41"/>
      <c r="S819" s="41"/>
      <c r="T819" s="41"/>
      <c r="U819" s="41"/>
      <c r="V819" s="41"/>
      <c r="W819" s="41"/>
      <c r="X819" s="41"/>
      <c r="Y819" s="41"/>
      <c r="Z819" s="41"/>
      <c r="AA819" s="41"/>
      <c r="AB819" s="41"/>
    </row>
    <row r="820" spans="1:28" ht="14.25" customHeight="1">
      <c r="A820" s="41"/>
      <c r="B820" s="41"/>
      <c r="C820" s="41"/>
      <c r="D820" s="41"/>
      <c r="E820" s="41"/>
      <c r="F820" s="41"/>
      <c r="G820" s="41"/>
      <c r="H820" s="41"/>
      <c r="I820" s="41"/>
      <c r="J820" s="41"/>
      <c r="K820" s="41"/>
      <c r="L820" s="41"/>
      <c r="M820" s="41"/>
      <c r="N820" s="24"/>
      <c r="O820" s="24"/>
      <c r="P820" s="41"/>
      <c r="Q820" s="41"/>
      <c r="R820" s="41"/>
      <c r="S820" s="41"/>
      <c r="T820" s="41"/>
      <c r="U820" s="41"/>
      <c r="V820" s="41"/>
      <c r="W820" s="41"/>
      <c r="X820" s="41"/>
      <c r="Y820" s="41"/>
      <c r="Z820" s="41"/>
      <c r="AA820" s="41"/>
      <c r="AB820" s="41"/>
    </row>
    <row r="821" spans="1:28" ht="14.25" customHeight="1">
      <c r="A821" s="41"/>
      <c r="B821" s="41"/>
      <c r="C821" s="41"/>
      <c r="D821" s="41"/>
      <c r="E821" s="41"/>
      <c r="F821" s="41"/>
      <c r="G821" s="41"/>
      <c r="H821" s="41"/>
      <c r="I821" s="41"/>
      <c r="J821" s="41"/>
      <c r="K821" s="41"/>
      <c r="L821" s="41"/>
      <c r="M821" s="41"/>
      <c r="N821" s="24"/>
      <c r="O821" s="24"/>
      <c r="P821" s="41"/>
      <c r="Q821" s="41"/>
      <c r="R821" s="41"/>
      <c r="S821" s="41"/>
      <c r="T821" s="41"/>
      <c r="U821" s="41"/>
      <c r="V821" s="41"/>
      <c r="W821" s="41"/>
      <c r="X821" s="41"/>
      <c r="Y821" s="41"/>
      <c r="Z821" s="41"/>
      <c r="AA821" s="41"/>
      <c r="AB821" s="41"/>
    </row>
    <row r="822" spans="1:28" ht="14.25" customHeight="1">
      <c r="A822" s="41"/>
      <c r="B822" s="41"/>
      <c r="C822" s="41"/>
      <c r="D822" s="41"/>
      <c r="E822" s="41"/>
      <c r="F822" s="41"/>
      <c r="G822" s="41"/>
      <c r="H822" s="41"/>
      <c r="I822" s="41"/>
      <c r="J822" s="41"/>
      <c r="K822" s="41"/>
      <c r="L822" s="41"/>
      <c r="M822" s="41"/>
      <c r="N822" s="24"/>
      <c r="O822" s="24"/>
      <c r="P822" s="41"/>
      <c r="Q822" s="41"/>
      <c r="R822" s="41"/>
      <c r="S822" s="41"/>
      <c r="T822" s="41"/>
      <c r="U822" s="41"/>
      <c r="V822" s="41"/>
      <c r="W822" s="41"/>
      <c r="X822" s="41"/>
      <c r="Y822" s="41"/>
      <c r="Z822" s="41"/>
      <c r="AA822" s="41"/>
      <c r="AB822" s="41"/>
    </row>
    <row r="823" spans="1:28" ht="14.25" customHeight="1">
      <c r="A823" s="41"/>
      <c r="B823" s="41"/>
      <c r="C823" s="41"/>
      <c r="D823" s="41"/>
      <c r="E823" s="41"/>
      <c r="F823" s="41"/>
      <c r="G823" s="41"/>
      <c r="H823" s="41"/>
      <c r="I823" s="41"/>
      <c r="J823" s="41"/>
      <c r="K823" s="41"/>
      <c r="L823" s="41"/>
      <c r="M823" s="41"/>
      <c r="N823" s="24"/>
      <c r="O823" s="24"/>
      <c r="P823" s="41"/>
      <c r="Q823" s="41"/>
      <c r="R823" s="41"/>
      <c r="S823" s="41"/>
      <c r="T823" s="41"/>
      <c r="U823" s="41"/>
      <c r="V823" s="41"/>
      <c r="W823" s="41"/>
      <c r="X823" s="41"/>
      <c r="Y823" s="41"/>
      <c r="Z823" s="41"/>
      <c r="AA823" s="41"/>
      <c r="AB823" s="41"/>
    </row>
    <row r="824" spans="1:28" ht="14.25" customHeight="1">
      <c r="A824" s="41"/>
      <c r="B824" s="41"/>
      <c r="C824" s="41"/>
      <c r="D824" s="41"/>
      <c r="E824" s="41"/>
      <c r="F824" s="41"/>
      <c r="G824" s="41"/>
      <c r="H824" s="41"/>
      <c r="I824" s="41"/>
      <c r="J824" s="41"/>
      <c r="K824" s="41"/>
      <c r="L824" s="41"/>
      <c r="M824" s="41"/>
      <c r="N824" s="24"/>
      <c r="O824" s="24"/>
      <c r="P824" s="41"/>
      <c r="Q824" s="41"/>
      <c r="R824" s="41"/>
      <c r="S824" s="41"/>
      <c r="T824" s="41"/>
      <c r="U824" s="41"/>
      <c r="V824" s="41"/>
      <c r="W824" s="41"/>
      <c r="X824" s="41"/>
      <c r="Y824" s="41"/>
      <c r="Z824" s="41"/>
      <c r="AA824" s="41"/>
      <c r="AB824" s="41"/>
    </row>
    <row r="825" spans="1:28" ht="14.25" customHeight="1">
      <c r="A825" s="41"/>
      <c r="B825" s="41"/>
      <c r="C825" s="41"/>
      <c r="D825" s="41"/>
      <c r="E825" s="41"/>
      <c r="F825" s="41"/>
      <c r="G825" s="41"/>
      <c r="H825" s="41"/>
      <c r="I825" s="41"/>
      <c r="J825" s="41"/>
      <c r="K825" s="41"/>
      <c r="L825" s="41"/>
      <c r="M825" s="41"/>
      <c r="N825" s="24"/>
      <c r="O825" s="24"/>
      <c r="P825" s="41"/>
      <c r="Q825" s="41"/>
      <c r="R825" s="41"/>
      <c r="S825" s="41"/>
      <c r="T825" s="41"/>
      <c r="U825" s="41"/>
      <c r="V825" s="41"/>
      <c r="W825" s="41"/>
      <c r="X825" s="41"/>
      <c r="Y825" s="41"/>
      <c r="Z825" s="41"/>
      <c r="AA825" s="41"/>
      <c r="AB825" s="41"/>
    </row>
    <row r="826" spans="1:28" ht="14.25" customHeight="1">
      <c r="A826" s="41"/>
      <c r="B826" s="41"/>
      <c r="C826" s="41"/>
      <c r="D826" s="41"/>
      <c r="E826" s="41"/>
      <c r="F826" s="41"/>
      <c r="G826" s="41"/>
      <c r="H826" s="41"/>
      <c r="I826" s="41"/>
      <c r="J826" s="41"/>
      <c r="K826" s="41"/>
      <c r="L826" s="41"/>
      <c r="M826" s="41"/>
      <c r="N826" s="24"/>
      <c r="O826" s="24"/>
      <c r="P826" s="41"/>
      <c r="Q826" s="41"/>
      <c r="R826" s="41"/>
      <c r="S826" s="41"/>
      <c r="T826" s="41"/>
      <c r="U826" s="41"/>
      <c r="V826" s="41"/>
      <c r="W826" s="41"/>
      <c r="X826" s="41"/>
      <c r="Y826" s="41"/>
      <c r="Z826" s="41"/>
      <c r="AA826" s="41"/>
      <c r="AB826" s="41"/>
    </row>
    <row r="827" spans="1:28" ht="14.25" customHeight="1">
      <c r="A827" s="41"/>
      <c r="B827" s="41"/>
      <c r="C827" s="41"/>
      <c r="D827" s="41"/>
      <c r="E827" s="41"/>
      <c r="F827" s="41"/>
      <c r="G827" s="41"/>
      <c r="H827" s="41"/>
      <c r="I827" s="41"/>
      <c r="J827" s="41"/>
      <c r="K827" s="41"/>
      <c r="L827" s="41"/>
      <c r="M827" s="41"/>
      <c r="N827" s="24"/>
      <c r="O827" s="24"/>
      <c r="P827" s="41"/>
      <c r="Q827" s="41"/>
      <c r="R827" s="41"/>
      <c r="S827" s="41"/>
      <c r="T827" s="41"/>
      <c r="U827" s="41"/>
      <c r="V827" s="41"/>
      <c r="W827" s="41"/>
      <c r="X827" s="41"/>
      <c r="Y827" s="41"/>
      <c r="Z827" s="41"/>
      <c r="AA827" s="41"/>
      <c r="AB827" s="41"/>
    </row>
    <row r="828" spans="1:28" ht="14.25" customHeight="1">
      <c r="A828" s="41"/>
      <c r="B828" s="41"/>
      <c r="C828" s="41"/>
      <c r="D828" s="41"/>
      <c r="E828" s="41"/>
      <c r="F828" s="41"/>
      <c r="G828" s="41"/>
      <c r="H828" s="41"/>
      <c r="I828" s="41"/>
      <c r="J828" s="41"/>
      <c r="K828" s="41"/>
      <c r="L828" s="41"/>
      <c r="M828" s="41"/>
      <c r="N828" s="24"/>
      <c r="O828" s="24"/>
      <c r="P828" s="41"/>
      <c r="Q828" s="41"/>
      <c r="R828" s="41"/>
      <c r="S828" s="41"/>
      <c r="T828" s="41"/>
      <c r="U828" s="41"/>
      <c r="V828" s="41"/>
      <c r="W828" s="41"/>
      <c r="X828" s="41"/>
      <c r="Y828" s="41"/>
      <c r="Z828" s="41"/>
      <c r="AA828" s="41"/>
      <c r="AB828" s="41"/>
    </row>
    <row r="829" spans="1:28" ht="14.25" customHeight="1">
      <c r="A829" s="41"/>
      <c r="B829" s="41"/>
      <c r="C829" s="41"/>
      <c r="D829" s="41"/>
      <c r="E829" s="41"/>
      <c r="F829" s="41"/>
      <c r="G829" s="41"/>
      <c r="H829" s="41"/>
      <c r="I829" s="41"/>
      <c r="J829" s="41"/>
      <c r="K829" s="41"/>
      <c r="L829" s="41"/>
      <c r="M829" s="41"/>
      <c r="N829" s="24"/>
      <c r="O829" s="24"/>
      <c r="P829" s="41"/>
      <c r="Q829" s="41"/>
      <c r="R829" s="41"/>
      <c r="S829" s="41"/>
      <c r="T829" s="41"/>
      <c r="U829" s="41"/>
      <c r="V829" s="41"/>
      <c r="W829" s="41"/>
      <c r="X829" s="41"/>
      <c r="Y829" s="41"/>
      <c r="Z829" s="41"/>
      <c r="AA829" s="41"/>
      <c r="AB829" s="41"/>
    </row>
    <row r="830" spans="1:28" ht="14.25" customHeight="1">
      <c r="A830" s="41"/>
      <c r="B830" s="41"/>
      <c r="C830" s="41"/>
      <c r="D830" s="41"/>
      <c r="E830" s="41"/>
      <c r="F830" s="41"/>
      <c r="G830" s="41"/>
      <c r="H830" s="41"/>
      <c r="I830" s="41"/>
      <c r="J830" s="41"/>
      <c r="K830" s="41"/>
      <c r="L830" s="41"/>
      <c r="M830" s="41"/>
      <c r="N830" s="24"/>
      <c r="O830" s="24"/>
      <c r="P830" s="41"/>
      <c r="Q830" s="41"/>
      <c r="R830" s="41"/>
      <c r="S830" s="41"/>
      <c r="T830" s="41"/>
      <c r="U830" s="41"/>
      <c r="V830" s="41"/>
      <c r="W830" s="41"/>
      <c r="X830" s="41"/>
      <c r="Y830" s="41"/>
      <c r="Z830" s="41"/>
      <c r="AA830" s="41"/>
      <c r="AB830" s="41"/>
    </row>
    <row r="831" spans="1:28" ht="14.25" customHeight="1">
      <c r="A831" s="41"/>
      <c r="B831" s="41"/>
      <c r="C831" s="41"/>
      <c r="D831" s="41"/>
      <c r="E831" s="41"/>
      <c r="F831" s="41"/>
      <c r="G831" s="41"/>
      <c r="H831" s="41"/>
      <c r="I831" s="41"/>
      <c r="J831" s="41"/>
      <c r="K831" s="41"/>
      <c r="L831" s="41"/>
      <c r="M831" s="41"/>
      <c r="N831" s="24"/>
      <c r="O831" s="24"/>
      <c r="P831" s="41"/>
      <c r="Q831" s="41"/>
      <c r="R831" s="41"/>
      <c r="S831" s="41"/>
      <c r="T831" s="41"/>
      <c r="U831" s="41"/>
      <c r="V831" s="41"/>
      <c r="W831" s="41"/>
      <c r="X831" s="41"/>
      <c r="Y831" s="41"/>
      <c r="Z831" s="41"/>
      <c r="AA831" s="41"/>
      <c r="AB831" s="41"/>
    </row>
    <row r="832" spans="1:28" ht="14.25" customHeight="1">
      <c r="A832" s="41"/>
      <c r="B832" s="41"/>
      <c r="C832" s="41"/>
      <c r="D832" s="41"/>
      <c r="E832" s="41"/>
      <c r="F832" s="41"/>
      <c r="G832" s="41"/>
      <c r="H832" s="41"/>
      <c r="I832" s="41"/>
      <c r="J832" s="41"/>
      <c r="K832" s="41"/>
      <c r="L832" s="41"/>
      <c r="M832" s="41"/>
      <c r="N832" s="24"/>
      <c r="O832" s="24"/>
      <c r="P832" s="41"/>
      <c r="Q832" s="41"/>
      <c r="R832" s="41"/>
      <c r="S832" s="41"/>
      <c r="T832" s="41"/>
      <c r="U832" s="41"/>
      <c r="V832" s="41"/>
      <c r="W832" s="41"/>
      <c r="X832" s="41"/>
      <c r="Y832" s="41"/>
      <c r="Z832" s="41"/>
      <c r="AA832" s="41"/>
      <c r="AB832" s="41"/>
    </row>
    <row r="833" spans="1:28" ht="14.25" customHeight="1">
      <c r="A833" s="41"/>
      <c r="B833" s="41"/>
      <c r="C833" s="41"/>
      <c r="D833" s="41"/>
      <c r="E833" s="41"/>
      <c r="F833" s="41"/>
      <c r="G833" s="41"/>
      <c r="H833" s="41"/>
      <c r="I833" s="41"/>
      <c r="J833" s="41"/>
      <c r="K833" s="41"/>
      <c r="L833" s="41"/>
      <c r="M833" s="41"/>
      <c r="N833" s="24"/>
      <c r="O833" s="24"/>
      <c r="P833" s="41"/>
      <c r="Q833" s="41"/>
      <c r="R833" s="41"/>
      <c r="S833" s="41"/>
      <c r="T833" s="41"/>
      <c r="U833" s="41"/>
      <c r="V833" s="41"/>
      <c r="W833" s="41"/>
      <c r="X833" s="41"/>
      <c r="Y833" s="41"/>
      <c r="Z833" s="41"/>
      <c r="AA833" s="41"/>
      <c r="AB833" s="41"/>
    </row>
    <row r="834" spans="1:28" ht="14.25" customHeight="1">
      <c r="A834" s="41"/>
      <c r="B834" s="41"/>
      <c r="C834" s="41"/>
      <c r="D834" s="41"/>
      <c r="E834" s="41"/>
      <c r="F834" s="41"/>
      <c r="G834" s="41"/>
      <c r="H834" s="41"/>
      <c r="I834" s="41"/>
      <c r="J834" s="41"/>
      <c r="K834" s="41"/>
      <c r="L834" s="41"/>
      <c r="M834" s="41"/>
      <c r="N834" s="24"/>
      <c r="O834" s="24"/>
      <c r="P834" s="41"/>
      <c r="Q834" s="41"/>
      <c r="R834" s="41"/>
      <c r="S834" s="41"/>
      <c r="T834" s="41"/>
      <c r="U834" s="41"/>
      <c r="V834" s="41"/>
      <c r="W834" s="41"/>
      <c r="X834" s="41"/>
      <c r="Y834" s="41"/>
      <c r="Z834" s="41"/>
      <c r="AA834" s="41"/>
      <c r="AB834" s="41"/>
    </row>
    <row r="835" spans="1:28" ht="14.25" customHeight="1">
      <c r="A835" s="41"/>
      <c r="B835" s="41"/>
      <c r="C835" s="41"/>
      <c r="D835" s="41"/>
      <c r="E835" s="41"/>
      <c r="F835" s="41"/>
      <c r="G835" s="41"/>
      <c r="H835" s="41"/>
      <c r="I835" s="41"/>
      <c r="J835" s="41"/>
      <c r="K835" s="41"/>
      <c r="L835" s="41"/>
      <c r="M835" s="41"/>
      <c r="N835" s="24"/>
      <c r="O835" s="24"/>
      <c r="P835" s="41"/>
      <c r="Q835" s="41"/>
      <c r="R835" s="41"/>
      <c r="S835" s="41"/>
      <c r="T835" s="41"/>
      <c r="U835" s="41"/>
      <c r="V835" s="41"/>
      <c r="W835" s="41"/>
      <c r="X835" s="41"/>
      <c r="Y835" s="41"/>
      <c r="Z835" s="41"/>
      <c r="AA835" s="41"/>
      <c r="AB835" s="41"/>
    </row>
    <row r="836" spans="1:28" ht="14.25" customHeight="1">
      <c r="A836" s="41"/>
      <c r="B836" s="41"/>
      <c r="C836" s="41"/>
      <c r="D836" s="41"/>
      <c r="E836" s="41"/>
      <c r="F836" s="41"/>
      <c r="G836" s="41"/>
      <c r="H836" s="41"/>
      <c r="I836" s="41"/>
      <c r="J836" s="41"/>
      <c r="K836" s="41"/>
      <c r="L836" s="41"/>
      <c r="M836" s="41"/>
      <c r="N836" s="24"/>
      <c r="O836" s="24"/>
      <c r="P836" s="41"/>
      <c r="Q836" s="41"/>
      <c r="R836" s="41"/>
      <c r="S836" s="41"/>
      <c r="T836" s="41"/>
      <c r="U836" s="41"/>
      <c r="V836" s="41"/>
      <c r="W836" s="41"/>
      <c r="X836" s="41"/>
      <c r="Y836" s="41"/>
      <c r="Z836" s="41"/>
      <c r="AA836" s="41"/>
      <c r="AB836" s="41"/>
    </row>
    <row r="837" spans="1:28" ht="14.25" customHeight="1">
      <c r="A837" s="41"/>
      <c r="B837" s="41"/>
      <c r="C837" s="41"/>
      <c r="D837" s="41"/>
      <c r="E837" s="41"/>
      <c r="F837" s="41"/>
      <c r="G837" s="41"/>
      <c r="H837" s="41"/>
      <c r="I837" s="41"/>
      <c r="J837" s="41"/>
      <c r="K837" s="41"/>
      <c r="L837" s="41"/>
      <c r="M837" s="41"/>
      <c r="N837" s="24"/>
      <c r="O837" s="24"/>
      <c r="P837" s="41"/>
      <c r="Q837" s="41"/>
      <c r="R837" s="41"/>
      <c r="S837" s="41"/>
      <c r="T837" s="41"/>
      <c r="U837" s="41"/>
      <c r="V837" s="41"/>
      <c r="W837" s="41"/>
      <c r="X837" s="41"/>
      <c r="Y837" s="41"/>
      <c r="Z837" s="41"/>
      <c r="AA837" s="41"/>
      <c r="AB837" s="41"/>
    </row>
    <row r="838" spans="1:28" ht="14.25" customHeight="1">
      <c r="A838" s="41"/>
      <c r="B838" s="41"/>
      <c r="C838" s="41"/>
      <c r="D838" s="41"/>
      <c r="E838" s="41"/>
      <c r="F838" s="41"/>
      <c r="G838" s="41"/>
      <c r="H838" s="41"/>
      <c r="I838" s="41"/>
      <c r="J838" s="41"/>
      <c r="K838" s="41"/>
      <c r="L838" s="41"/>
      <c r="M838" s="41"/>
      <c r="N838" s="24"/>
      <c r="O838" s="24"/>
      <c r="P838" s="41"/>
      <c r="Q838" s="41"/>
      <c r="R838" s="41"/>
      <c r="S838" s="41"/>
      <c r="T838" s="41"/>
      <c r="U838" s="41"/>
      <c r="V838" s="41"/>
      <c r="W838" s="41"/>
      <c r="X838" s="41"/>
      <c r="Y838" s="41"/>
      <c r="Z838" s="41"/>
      <c r="AA838" s="41"/>
      <c r="AB838" s="41"/>
    </row>
    <row r="839" spans="1:28" ht="14.25" customHeight="1">
      <c r="A839" s="41"/>
      <c r="B839" s="41"/>
      <c r="C839" s="41"/>
      <c r="D839" s="41"/>
      <c r="E839" s="41"/>
      <c r="F839" s="41"/>
      <c r="G839" s="41"/>
      <c r="H839" s="41"/>
      <c r="I839" s="41"/>
      <c r="J839" s="41"/>
      <c r="K839" s="41"/>
      <c r="L839" s="41"/>
      <c r="M839" s="41"/>
      <c r="N839" s="24"/>
      <c r="O839" s="24"/>
      <c r="P839" s="41"/>
      <c r="Q839" s="41"/>
      <c r="R839" s="41"/>
      <c r="S839" s="41"/>
      <c r="T839" s="41"/>
      <c r="U839" s="41"/>
      <c r="V839" s="41"/>
      <c r="W839" s="41"/>
      <c r="X839" s="41"/>
      <c r="Y839" s="41"/>
      <c r="Z839" s="41"/>
      <c r="AA839" s="41"/>
      <c r="AB839" s="41"/>
    </row>
    <row r="840" spans="1:28" ht="14.25" customHeight="1">
      <c r="A840" s="41"/>
      <c r="B840" s="41"/>
      <c r="C840" s="41"/>
      <c r="D840" s="41"/>
      <c r="E840" s="41"/>
      <c r="F840" s="41"/>
      <c r="G840" s="41"/>
      <c r="H840" s="41"/>
      <c r="I840" s="41"/>
      <c r="J840" s="41"/>
      <c r="K840" s="41"/>
      <c r="L840" s="41"/>
      <c r="M840" s="41"/>
      <c r="N840" s="24"/>
      <c r="O840" s="24"/>
      <c r="P840" s="41"/>
      <c r="Q840" s="41"/>
      <c r="R840" s="41"/>
      <c r="S840" s="41"/>
      <c r="T840" s="41"/>
      <c r="U840" s="41"/>
      <c r="V840" s="41"/>
      <c r="W840" s="41"/>
      <c r="X840" s="41"/>
      <c r="Y840" s="41"/>
      <c r="Z840" s="41"/>
      <c r="AA840" s="41"/>
      <c r="AB840" s="41"/>
    </row>
    <row r="841" spans="1:28" ht="14.25" customHeight="1">
      <c r="A841" s="41"/>
      <c r="B841" s="41"/>
      <c r="C841" s="41"/>
      <c r="D841" s="41"/>
      <c r="E841" s="41"/>
      <c r="F841" s="41"/>
      <c r="G841" s="41"/>
      <c r="H841" s="41"/>
      <c r="I841" s="41"/>
      <c r="J841" s="41"/>
      <c r="K841" s="41"/>
      <c r="L841" s="41"/>
      <c r="M841" s="41"/>
      <c r="N841" s="24"/>
      <c r="O841" s="24"/>
      <c r="P841" s="41"/>
      <c r="Q841" s="41"/>
      <c r="R841" s="41"/>
      <c r="S841" s="41"/>
      <c r="T841" s="41"/>
      <c r="U841" s="41"/>
      <c r="V841" s="41"/>
      <c r="W841" s="41"/>
      <c r="X841" s="41"/>
      <c r="Y841" s="41"/>
      <c r="Z841" s="41"/>
      <c r="AA841" s="41"/>
      <c r="AB841" s="41"/>
    </row>
    <row r="842" spans="1:28" ht="14.25" customHeight="1">
      <c r="A842" s="41"/>
      <c r="B842" s="41"/>
      <c r="C842" s="41"/>
      <c r="D842" s="41"/>
      <c r="E842" s="41"/>
      <c r="F842" s="41"/>
      <c r="G842" s="41"/>
      <c r="H842" s="41"/>
      <c r="I842" s="41"/>
      <c r="J842" s="41"/>
      <c r="K842" s="41"/>
      <c r="L842" s="41"/>
      <c r="M842" s="41"/>
      <c r="N842" s="24"/>
      <c r="O842" s="24"/>
      <c r="P842" s="41"/>
      <c r="Q842" s="41"/>
      <c r="R842" s="41"/>
      <c r="S842" s="41"/>
      <c r="T842" s="41"/>
      <c r="U842" s="41"/>
      <c r="V842" s="41"/>
      <c r="W842" s="41"/>
      <c r="X842" s="41"/>
      <c r="Y842" s="41"/>
      <c r="Z842" s="41"/>
      <c r="AA842" s="41"/>
      <c r="AB842" s="41"/>
    </row>
    <row r="843" spans="1:28" ht="14.25" customHeight="1">
      <c r="A843" s="41"/>
      <c r="B843" s="41"/>
      <c r="C843" s="41"/>
      <c r="D843" s="41"/>
      <c r="E843" s="41"/>
      <c r="F843" s="41"/>
      <c r="G843" s="41"/>
      <c r="H843" s="41"/>
      <c r="I843" s="41"/>
      <c r="J843" s="41"/>
      <c r="K843" s="41"/>
      <c r="L843" s="41"/>
      <c r="M843" s="41"/>
      <c r="N843" s="24"/>
      <c r="O843" s="24"/>
      <c r="P843" s="41"/>
      <c r="Q843" s="41"/>
      <c r="R843" s="41"/>
      <c r="S843" s="41"/>
      <c r="T843" s="41"/>
      <c r="U843" s="41"/>
      <c r="V843" s="41"/>
      <c r="W843" s="41"/>
      <c r="X843" s="41"/>
      <c r="Y843" s="41"/>
      <c r="Z843" s="41"/>
      <c r="AA843" s="41"/>
      <c r="AB843" s="41"/>
    </row>
    <row r="844" spans="1:28" ht="14.25" customHeight="1">
      <c r="A844" s="41"/>
      <c r="B844" s="41"/>
      <c r="C844" s="41"/>
      <c r="D844" s="41"/>
      <c r="E844" s="41"/>
      <c r="F844" s="41"/>
      <c r="G844" s="41"/>
      <c r="H844" s="41"/>
      <c r="I844" s="41"/>
      <c r="J844" s="41"/>
      <c r="K844" s="41"/>
      <c r="L844" s="41"/>
      <c r="M844" s="41"/>
      <c r="N844" s="24"/>
      <c r="O844" s="24"/>
      <c r="P844" s="41"/>
      <c r="Q844" s="41"/>
      <c r="R844" s="41"/>
      <c r="S844" s="41"/>
      <c r="T844" s="41"/>
      <c r="U844" s="41"/>
      <c r="V844" s="41"/>
      <c r="W844" s="41"/>
      <c r="X844" s="41"/>
      <c r="Y844" s="41"/>
      <c r="Z844" s="41"/>
      <c r="AA844" s="41"/>
      <c r="AB844" s="41"/>
    </row>
    <row r="845" spans="1:28" ht="14.25" customHeight="1">
      <c r="A845" s="41"/>
      <c r="B845" s="41"/>
      <c r="C845" s="41"/>
      <c r="D845" s="41"/>
      <c r="E845" s="41"/>
      <c r="F845" s="41"/>
      <c r="G845" s="41"/>
      <c r="H845" s="41"/>
      <c r="I845" s="41"/>
      <c r="J845" s="41"/>
      <c r="K845" s="41"/>
      <c r="L845" s="41"/>
      <c r="M845" s="41"/>
      <c r="N845" s="24"/>
      <c r="O845" s="24"/>
      <c r="P845" s="41"/>
      <c r="Q845" s="41"/>
      <c r="R845" s="41"/>
      <c r="S845" s="41"/>
      <c r="T845" s="41"/>
      <c r="U845" s="41"/>
      <c r="V845" s="41"/>
      <c r="W845" s="41"/>
      <c r="X845" s="41"/>
      <c r="Y845" s="41"/>
      <c r="Z845" s="41"/>
      <c r="AA845" s="41"/>
      <c r="AB845" s="41"/>
    </row>
    <row r="846" spans="1:28" ht="14.25" customHeight="1">
      <c r="A846" s="41"/>
      <c r="B846" s="41"/>
      <c r="C846" s="41"/>
      <c r="D846" s="41"/>
      <c r="E846" s="41"/>
      <c r="F846" s="41"/>
      <c r="G846" s="41"/>
      <c r="H846" s="41"/>
      <c r="I846" s="41"/>
      <c r="J846" s="41"/>
      <c r="K846" s="41"/>
      <c r="L846" s="41"/>
      <c r="M846" s="41"/>
      <c r="N846" s="24"/>
      <c r="O846" s="24"/>
      <c r="P846" s="41"/>
      <c r="Q846" s="41"/>
      <c r="R846" s="41"/>
      <c r="S846" s="41"/>
      <c r="T846" s="41"/>
      <c r="U846" s="41"/>
      <c r="V846" s="41"/>
      <c r="W846" s="41"/>
      <c r="X846" s="41"/>
      <c r="Y846" s="41"/>
      <c r="Z846" s="41"/>
      <c r="AA846" s="41"/>
      <c r="AB846" s="41"/>
    </row>
    <row r="847" spans="1:28" ht="14.25" customHeight="1">
      <c r="A847" s="41"/>
      <c r="B847" s="41"/>
      <c r="C847" s="41"/>
      <c r="D847" s="41"/>
      <c r="E847" s="41"/>
      <c r="F847" s="41"/>
      <c r="G847" s="41"/>
      <c r="H847" s="41"/>
      <c r="I847" s="41"/>
      <c r="J847" s="41"/>
      <c r="K847" s="41"/>
      <c r="L847" s="41"/>
      <c r="M847" s="41"/>
      <c r="N847" s="24"/>
      <c r="O847" s="24"/>
      <c r="P847" s="41"/>
      <c r="Q847" s="41"/>
      <c r="R847" s="41"/>
      <c r="S847" s="41"/>
      <c r="T847" s="41"/>
      <c r="U847" s="41"/>
      <c r="V847" s="41"/>
      <c r="W847" s="41"/>
      <c r="X847" s="41"/>
      <c r="Y847" s="41"/>
      <c r="Z847" s="41"/>
      <c r="AA847" s="41"/>
      <c r="AB847" s="41"/>
    </row>
    <row r="848" spans="1:28" ht="14.25" customHeight="1">
      <c r="A848" s="41"/>
      <c r="B848" s="41"/>
      <c r="C848" s="41"/>
      <c r="D848" s="41"/>
      <c r="E848" s="41"/>
      <c r="F848" s="41"/>
      <c r="G848" s="41"/>
      <c r="H848" s="41"/>
      <c r="I848" s="41"/>
      <c r="J848" s="41"/>
      <c r="K848" s="41"/>
      <c r="L848" s="41"/>
      <c r="M848" s="41"/>
      <c r="N848" s="24"/>
      <c r="O848" s="24"/>
      <c r="P848" s="41"/>
      <c r="Q848" s="41"/>
      <c r="R848" s="41"/>
      <c r="S848" s="41"/>
      <c r="T848" s="41"/>
      <c r="U848" s="41"/>
      <c r="V848" s="41"/>
      <c r="W848" s="41"/>
      <c r="X848" s="41"/>
      <c r="Y848" s="41"/>
      <c r="Z848" s="41"/>
      <c r="AA848" s="41"/>
      <c r="AB848" s="41"/>
    </row>
    <row r="849" spans="1:28" ht="14.25" customHeight="1">
      <c r="A849" s="41"/>
      <c r="B849" s="41"/>
      <c r="C849" s="41"/>
      <c r="D849" s="41"/>
      <c r="E849" s="41"/>
      <c r="F849" s="41"/>
      <c r="G849" s="41"/>
      <c r="H849" s="41"/>
      <c r="I849" s="41"/>
      <c r="J849" s="41"/>
      <c r="K849" s="41"/>
      <c r="L849" s="41"/>
      <c r="M849" s="41"/>
      <c r="N849" s="24"/>
      <c r="O849" s="24"/>
      <c r="P849" s="41"/>
      <c r="Q849" s="41"/>
      <c r="R849" s="41"/>
      <c r="S849" s="41"/>
      <c r="T849" s="41"/>
      <c r="U849" s="41"/>
      <c r="V849" s="41"/>
      <c r="W849" s="41"/>
      <c r="X849" s="41"/>
      <c r="Y849" s="41"/>
      <c r="Z849" s="41"/>
      <c r="AA849" s="41"/>
      <c r="AB849" s="41"/>
    </row>
    <row r="850" spans="1:28" ht="14.25" customHeight="1">
      <c r="A850" s="41"/>
      <c r="B850" s="41"/>
      <c r="C850" s="41"/>
      <c r="D850" s="41"/>
      <c r="E850" s="41"/>
      <c r="F850" s="41"/>
      <c r="G850" s="41"/>
      <c r="H850" s="41"/>
      <c r="I850" s="41"/>
      <c r="J850" s="41"/>
      <c r="K850" s="41"/>
      <c r="L850" s="41"/>
      <c r="M850" s="41"/>
      <c r="N850" s="24"/>
      <c r="O850" s="24"/>
      <c r="P850" s="41"/>
      <c r="Q850" s="41"/>
      <c r="R850" s="41"/>
      <c r="S850" s="41"/>
      <c r="T850" s="41"/>
      <c r="U850" s="41"/>
      <c r="V850" s="41"/>
      <c r="W850" s="41"/>
      <c r="X850" s="41"/>
      <c r="Y850" s="41"/>
      <c r="Z850" s="41"/>
      <c r="AA850" s="41"/>
      <c r="AB850" s="41"/>
    </row>
    <row r="851" spans="1:28" ht="14.25" customHeight="1">
      <c r="A851" s="41"/>
      <c r="B851" s="41"/>
      <c r="C851" s="41"/>
      <c r="D851" s="41"/>
      <c r="E851" s="41"/>
      <c r="F851" s="41"/>
      <c r="G851" s="41"/>
      <c r="H851" s="41"/>
      <c r="I851" s="41"/>
      <c r="J851" s="41"/>
      <c r="K851" s="41"/>
      <c r="L851" s="41"/>
      <c r="M851" s="41"/>
      <c r="N851" s="24"/>
      <c r="O851" s="24"/>
      <c r="P851" s="41"/>
      <c r="Q851" s="41"/>
      <c r="R851" s="41"/>
      <c r="S851" s="41"/>
      <c r="T851" s="41"/>
      <c r="U851" s="41"/>
      <c r="V851" s="41"/>
      <c r="W851" s="41"/>
      <c r="X851" s="41"/>
      <c r="Y851" s="41"/>
      <c r="Z851" s="41"/>
      <c r="AA851" s="41"/>
      <c r="AB851" s="41"/>
    </row>
    <row r="852" spans="1:28" ht="14.25" customHeight="1">
      <c r="A852" s="41"/>
      <c r="B852" s="41"/>
      <c r="C852" s="41"/>
      <c r="D852" s="41"/>
      <c r="E852" s="41"/>
      <c r="F852" s="41"/>
      <c r="G852" s="41"/>
      <c r="H852" s="41"/>
      <c r="I852" s="41"/>
      <c r="J852" s="41"/>
      <c r="K852" s="41"/>
      <c r="L852" s="41"/>
      <c r="M852" s="41"/>
      <c r="N852" s="24"/>
      <c r="O852" s="24"/>
      <c r="P852" s="41"/>
      <c r="Q852" s="41"/>
      <c r="R852" s="41"/>
      <c r="S852" s="41"/>
      <c r="T852" s="41"/>
      <c r="U852" s="41"/>
      <c r="V852" s="41"/>
      <c r="W852" s="41"/>
      <c r="X852" s="41"/>
      <c r="Y852" s="41"/>
      <c r="Z852" s="41"/>
      <c r="AA852" s="41"/>
      <c r="AB852" s="41"/>
    </row>
    <row r="853" spans="1:28" ht="14.25" customHeight="1">
      <c r="A853" s="41"/>
      <c r="B853" s="41"/>
      <c r="C853" s="41"/>
      <c r="D853" s="41"/>
      <c r="E853" s="41"/>
      <c r="F853" s="41"/>
      <c r="G853" s="41"/>
      <c r="H853" s="41"/>
      <c r="I853" s="41"/>
      <c r="J853" s="41"/>
      <c r="K853" s="41"/>
      <c r="L853" s="41"/>
      <c r="M853" s="41"/>
      <c r="N853" s="24"/>
      <c r="O853" s="24"/>
      <c r="P853" s="41"/>
      <c r="Q853" s="41"/>
      <c r="R853" s="41"/>
      <c r="S853" s="41"/>
      <c r="T853" s="41"/>
      <c r="U853" s="41"/>
      <c r="V853" s="41"/>
      <c r="W853" s="41"/>
      <c r="X853" s="41"/>
      <c r="Y853" s="41"/>
      <c r="Z853" s="41"/>
      <c r="AA853" s="41"/>
      <c r="AB853" s="41"/>
    </row>
    <row r="854" spans="1:28" ht="14.25" customHeight="1">
      <c r="A854" s="41"/>
      <c r="B854" s="41"/>
      <c r="C854" s="41"/>
      <c r="D854" s="41"/>
      <c r="E854" s="41"/>
      <c r="F854" s="41"/>
      <c r="G854" s="41"/>
      <c r="H854" s="41"/>
      <c r="I854" s="41"/>
      <c r="J854" s="41"/>
      <c r="K854" s="41"/>
      <c r="L854" s="41"/>
      <c r="M854" s="41"/>
      <c r="N854" s="24"/>
      <c r="O854" s="24"/>
      <c r="P854" s="41"/>
      <c r="Q854" s="41"/>
      <c r="R854" s="41"/>
      <c r="S854" s="41"/>
      <c r="T854" s="41"/>
      <c r="U854" s="41"/>
      <c r="V854" s="41"/>
      <c r="W854" s="41"/>
      <c r="X854" s="41"/>
      <c r="Y854" s="41"/>
      <c r="Z854" s="41"/>
      <c r="AA854" s="41"/>
      <c r="AB854" s="41"/>
    </row>
    <row r="855" spans="1:28" ht="14.25" customHeight="1">
      <c r="A855" s="41"/>
      <c r="B855" s="41"/>
      <c r="C855" s="41"/>
      <c r="D855" s="41"/>
      <c r="E855" s="41"/>
      <c r="F855" s="41"/>
      <c r="G855" s="41"/>
      <c r="H855" s="41"/>
      <c r="I855" s="41"/>
      <c r="J855" s="41"/>
      <c r="K855" s="41"/>
      <c r="L855" s="41"/>
      <c r="M855" s="41"/>
      <c r="N855" s="24"/>
      <c r="O855" s="24"/>
      <c r="P855" s="41"/>
      <c r="Q855" s="41"/>
      <c r="R855" s="41"/>
      <c r="S855" s="41"/>
      <c r="T855" s="41"/>
      <c r="U855" s="41"/>
      <c r="V855" s="41"/>
      <c r="W855" s="41"/>
      <c r="X855" s="41"/>
      <c r="Y855" s="41"/>
      <c r="Z855" s="41"/>
      <c r="AA855" s="41"/>
      <c r="AB855" s="41"/>
    </row>
    <row r="856" spans="1:28" ht="14.25" customHeight="1">
      <c r="A856" s="41"/>
      <c r="B856" s="41"/>
      <c r="C856" s="41"/>
      <c r="D856" s="41"/>
      <c r="E856" s="41"/>
      <c r="F856" s="41"/>
      <c r="G856" s="41"/>
      <c r="H856" s="41"/>
      <c r="I856" s="41"/>
      <c r="J856" s="41"/>
      <c r="K856" s="41"/>
      <c r="L856" s="41"/>
      <c r="M856" s="41"/>
      <c r="N856" s="24"/>
      <c r="O856" s="24"/>
      <c r="P856" s="41"/>
      <c r="Q856" s="41"/>
      <c r="R856" s="41"/>
      <c r="S856" s="41"/>
      <c r="T856" s="41"/>
      <c r="U856" s="41"/>
      <c r="V856" s="41"/>
      <c r="W856" s="41"/>
      <c r="X856" s="41"/>
      <c r="Y856" s="41"/>
      <c r="Z856" s="41"/>
      <c r="AA856" s="41"/>
      <c r="AB856" s="41"/>
    </row>
    <row r="857" spans="1:28" ht="14.25" customHeight="1">
      <c r="A857" s="41"/>
      <c r="B857" s="41"/>
      <c r="C857" s="41"/>
      <c r="D857" s="41"/>
      <c r="E857" s="41"/>
      <c r="F857" s="41"/>
      <c r="G857" s="41"/>
      <c r="H857" s="41"/>
      <c r="I857" s="41"/>
      <c r="J857" s="41"/>
      <c r="K857" s="41"/>
      <c r="L857" s="41"/>
      <c r="M857" s="41"/>
      <c r="N857" s="24"/>
      <c r="O857" s="24"/>
      <c r="P857" s="41"/>
      <c r="Q857" s="41"/>
      <c r="R857" s="41"/>
      <c r="S857" s="41"/>
      <c r="T857" s="41"/>
      <c r="U857" s="41"/>
      <c r="V857" s="41"/>
      <c r="W857" s="41"/>
      <c r="X857" s="41"/>
      <c r="Y857" s="41"/>
      <c r="Z857" s="41"/>
      <c r="AA857" s="41"/>
      <c r="AB857" s="41"/>
    </row>
    <row r="858" spans="1:28" ht="14.25" customHeight="1">
      <c r="A858" s="41"/>
      <c r="B858" s="41"/>
      <c r="C858" s="41"/>
      <c r="D858" s="41"/>
      <c r="E858" s="41"/>
      <c r="F858" s="41"/>
      <c r="G858" s="41"/>
      <c r="H858" s="41"/>
      <c r="I858" s="41"/>
      <c r="J858" s="41"/>
      <c r="K858" s="41"/>
      <c r="L858" s="41"/>
      <c r="M858" s="41"/>
      <c r="N858" s="24"/>
      <c r="O858" s="24"/>
      <c r="P858" s="41"/>
      <c r="Q858" s="41"/>
      <c r="R858" s="41"/>
      <c r="S858" s="41"/>
      <c r="T858" s="41"/>
      <c r="U858" s="41"/>
      <c r="V858" s="41"/>
      <c r="W858" s="41"/>
      <c r="X858" s="41"/>
      <c r="Y858" s="41"/>
      <c r="Z858" s="41"/>
      <c r="AA858" s="41"/>
      <c r="AB858" s="41"/>
    </row>
    <row r="859" spans="1:28" ht="14.25" customHeight="1">
      <c r="A859" s="41"/>
      <c r="B859" s="41"/>
      <c r="C859" s="41"/>
      <c r="D859" s="41"/>
      <c r="E859" s="41"/>
      <c r="F859" s="41"/>
      <c r="G859" s="41"/>
      <c r="H859" s="41"/>
      <c r="I859" s="41"/>
      <c r="J859" s="41"/>
      <c r="K859" s="41"/>
      <c r="L859" s="41"/>
      <c r="M859" s="41"/>
      <c r="N859" s="24"/>
      <c r="O859" s="24"/>
      <c r="P859" s="41"/>
      <c r="Q859" s="41"/>
      <c r="R859" s="41"/>
      <c r="S859" s="41"/>
      <c r="T859" s="41"/>
      <c r="U859" s="41"/>
      <c r="V859" s="41"/>
      <c r="W859" s="41"/>
      <c r="X859" s="41"/>
      <c r="Y859" s="41"/>
      <c r="Z859" s="41"/>
      <c r="AA859" s="41"/>
      <c r="AB859" s="41"/>
    </row>
    <row r="860" spans="1:28" ht="14.25" customHeight="1">
      <c r="A860" s="41"/>
      <c r="B860" s="41"/>
      <c r="C860" s="41"/>
      <c r="D860" s="41"/>
      <c r="E860" s="41"/>
      <c r="F860" s="41"/>
      <c r="G860" s="41"/>
      <c r="H860" s="41"/>
      <c r="I860" s="41"/>
      <c r="J860" s="41"/>
      <c r="K860" s="41"/>
      <c r="L860" s="41"/>
      <c r="M860" s="41"/>
      <c r="N860" s="24"/>
      <c r="O860" s="24"/>
      <c r="P860" s="41"/>
      <c r="Q860" s="41"/>
      <c r="R860" s="41"/>
      <c r="S860" s="41"/>
      <c r="T860" s="41"/>
      <c r="U860" s="41"/>
      <c r="V860" s="41"/>
      <c r="W860" s="41"/>
      <c r="X860" s="41"/>
      <c r="Y860" s="41"/>
      <c r="Z860" s="41"/>
      <c r="AA860" s="41"/>
      <c r="AB860" s="41"/>
    </row>
    <row r="861" spans="1:28" ht="14.25" customHeight="1">
      <c r="A861" s="41"/>
      <c r="B861" s="41"/>
      <c r="C861" s="41"/>
      <c r="D861" s="41"/>
      <c r="E861" s="41"/>
      <c r="F861" s="41"/>
      <c r="G861" s="41"/>
      <c r="H861" s="41"/>
      <c r="I861" s="41"/>
      <c r="J861" s="41"/>
      <c r="K861" s="41"/>
      <c r="L861" s="41"/>
      <c r="M861" s="41"/>
      <c r="N861" s="24"/>
      <c r="O861" s="24"/>
      <c r="P861" s="41"/>
      <c r="Q861" s="41"/>
      <c r="R861" s="41"/>
      <c r="S861" s="41"/>
      <c r="T861" s="41"/>
      <c r="U861" s="41"/>
      <c r="V861" s="41"/>
      <c r="W861" s="41"/>
      <c r="X861" s="41"/>
      <c r="Y861" s="41"/>
      <c r="Z861" s="41"/>
      <c r="AA861" s="41"/>
      <c r="AB861" s="41"/>
    </row>
    <row r="862" spans="1:28" ht="14.25" customHeight="1">
      <c r="A862" s="41"/>
      <c r="B862" s="41"/>
      <c r="C862" s="41"/>
      <c r="D862" s="41"/>
      <c r="E862" s="41"/>
      <c r="F862" s="41"/>
      <c r="G862" s="41"/>
      <c r="H862" s="41"/>
      <c r="I862" s="41"/>
      <c r="J862" s="41"/>
      <c r="K862" s="41"/>
      <c r="L862" s="41"/>
      <c r="M862" s="41"/>
      <c r="N862" s="24"/>
      <c r="O862" s="24"/>
      <c r="P862" s="41"/>
      <c r="Q862" s="41"/>
      <c r="R862" s="41"/>
      <c r="S862" s="41"/>
      <c r="T862" s="41"/>
      <c r="U862" s="41"/>
      <c r="V862" s="41"/>
      <c r="W862" s="41"/>
      <c r="X862" s="41"/>
      <c r="Y862" s="41"/>
      <c r="Z862" s="41"/>
      <c r="AA862" s="41"/>
      <c r="AB862" s="41"/>
    </row>
    <row r="863" spans="1:28" ht="14.25" customHeight="1">
      <c r="A863" s="41"/>
      <c r="B863" s="41"/>
      <c r="C863" s="41"/>
      <c r="D863" s="41"/>
      <c r="E863" s="41"/>
      <c r="F863" s="41"/>
      <c r="G863" s="41"/>
      <c r="H863" s="41"/>
      <c r="I863" s="41"/>
      <c r="J863" s="41"/>
      <c r="K863" s="41"/>
      <c r="L863" s="41"/>
      <c r="M863" s="41"/>
      <c r="N863" s="24"/>
      <c r="O863" s="24"/>
      <c r="P863" s="41"/>
      <c r="Q863" s="41"/>
      <c r="R863" s="41"/>
      <c r="S863" s="41"/>
      <c r="T863" s="41"/>
      <c r="U863" s="41"/>
      <c r="V863" s="41"/>
      <c r="W863" s="41"/>
      <c r="X863" s="41"/>
      <c r="Y863" s="41"/>
      <c r="Z863" s="41"/>
      <c r="AA863" s="41"/>
      <c r="AB863" s="41"/>
    </row>
    <row r="864" spans="1:28" ht="14.25" customHeight="1">
      <c r="A864" s="41"/>
      <c r="B864" s="41"/>
      <c r="C864" s="41"/>
      <c r="D864" s="41"/>
      <c r="E864" s="41"/>
      <c r="F864" s="41"/>
      <c r="G864" s="41"/>
      <c r="H864" s="41"/>
      <c r="I864" s="41"/>
      <c r="J864" s="41"/>
      <c r="K864" s="41"/>
      <c r="L864" s="41"/>
      <c r="M864" s="41"/>
      <c r="N864" s="24"/>
      <c r="O864" s="24"/>
      <c r="P864" s="41"/>
      <c r="Q864" s="41"/>
      <c r="R864" s="41"/>
      <c r="S864" s="41"/>
      <c r="T864" s="41"/>
      <c r="U864" s="41"/>
      <c r="V864" s="41"/>
      <c r="W864" s="41"/>
      <c r="X864" s="41"/>
      <c r="Y864" s="41"/>
      <c r="Z864" s="41"/>
      <c r="AA864" s="41"/>
      <c r="AB864" s="41"/>
    </row>
    <row r="865" spans="1:28" ht="14.25" customHeight="1">
      <c r="A865" s="41"/>
      <c r="B865" s="41"/>
      <c r="C865" s="41"/>
      <c r="D865" s="41"/>
      <c r="E865" s="41"/>
      <c r="F865" s="41"/>
      <c r="G865" s="41"/>
      <c r="H865" s="41"/>
      <c r="I865" s="41"/>
      <c r="J865" s="41"/>
      <c r="K865" s="41"/>
      <c r="L865" s="41"/>
      <c r="M865" s="41"/>
      <c r="N865" s="24"/>
      <c r="O865" s="24"/>
      <c r="P865" s="41"/>
      <c r="Q865" s="41"/>
      <c r="R865" s="41"/>
      <c r="S865" s="41"/>
      <c r="T865" s="41"/>
      <c r="U865" s="41"/>
      <c r="V865" s="41"/>
      <c r="W865" s="41"/>
      <c r="X865" s="41"/>
      <c r="Y865" s="41"/>
      <c r="Z865" s="41"/>
      <c r="AA865" s="41"/>
      <c r="AB865" s="41"/>
    </row>
    <row r="866" spans="1:28" ht="14.25" customHeight="1">
      <c r="A866" s="41"/>
      <c r="B866" s="41"/>
      <c r="C866" s="41"/>
      <c r="D866" s="41"/>
      <c r="E866" s="41"/>
      <c r="F866" s="41"/>
      <c r="G866" s="41"/>
      <c r="H866" s="41"/>
      <c r="I866" s="41"/>
      <c r="J866" s="41"/>
      <c r="K866" s="41"/>
      <c r="L866" s="41"/>
      <c r="M866" s="41"/>
      <c r="N866" s="24"/>
      <c r="O866" s="24"/>
      <c r="P866" s="41"/>
      <c r="Q866" s="41"/>
      <c r="R866" s="41"/>
      <c r="S866" s="41"/>
      <c r="T866" s="41"/>
      <c r="U866" s="41"/>
      <c r="V866" s="41"/>
      <c r="W866" s="41"/>
      <c r="X866" s="41"/>
      <c r="Y866" s="41"/>
      <c r="Z866" s="41"/>
      <c r="AA866" s="41"/>
      <c r="AB866" s="41"/>
    </row>
    <row r="867" spans="1:28" ht="14.25" customHeight="1">
      <c r="A867" s="41"/>
      <c r="B867" s="41"/>
      <c r="C867" s="41"/>
      <c r="D867" s="41"/>
      <c r="E867" s="41"/>
      <c r="F867" s="41"/>
      <c r="G867" s="41"/>
      <c r="H867" s="41"/>
      <c r="I867" s="41"/>
      <c r="J867" s="41"/>
      <c r="K867" s="41"/>
      <c r="L867" s="41"/>
      <c r="M867" s="41"/>
      <c r="N867" s="24"/>
      <c r="O867" s="24"/>
      <c r="P867" s="41"/>
      <c r="Q867" s="41"/>
      <c r="R867" s="41"/>
      <c r="S867" s="41"/>
      <c r="T867" s="41"/>
      <c r="U867" s="41"/>
      <c r="V867" s="41"/>
      <c r="W867" s="41"/>
      <c r="X867" s="41"/>
      <c r="Y867" s="41"/>
      <c r="Z867" s="41"/>
      <c r="AA867" s="41"/>
      <c r="AB867" s="41"/>
    </row>
    <row r="868" spans="1:28" ht="14.25" customHeight="1">
      <c r="A868" s="41"/>
      <c r="B868" s="41"/>
      <c r="C868" s="41"/>
      <c r="D868" s="41"/>
      <c r="E868" s="41"/>
      <c r="F868" s="41"/>
      <c r="G868" s="41"/>
      <c r="H868" s="41"/>
      <c r="I868" s="41"/>
      <c r="J868" s="41"/>
      <c r="K868" s="41"/>
      <c r="L868" s="41"/>
      <c r="M868" s="41"/>
      <c r="N868" s="24"/>
      <c r="O868" s="24"/>
      <c r="P868" s="41"/>
      <c r="Q868" s="41"/>
      <c r="R868" s="41"/>
      <c r="S868" s="41"/>
      <c r="T868" s="41"/>
      <c r="U868" s="41"/>
      <c r="V868" s="41"/>
      <c r="W868" s="41"/>
      <c r="X868" s="41"/>
      <c r="Y868" s="41"/>
      <c r="Z868" s="41"/>
      <c r="AA868" s="41"/>
      <c r="AB868" s="41"/>
    </row>
    <row r="869" spans="1:28" ht="14.25" customHeight="1">
      <c r="A869" s="41"/>
      <c r="B869" s="41"/>
      <c r="C869" s="41"/>
      <c r="D869" s="41"/>
      <c r="E869" s="41"/>
      <c r="F869" s="41"/>
      <c r="G869" s="41"/>
      <c r="H869" s="41"/>
      <c r="I869" s="41"/>
      <c r="J869" s="41"/>
      <c r="K869" s="41"/>
      <c r="L869" s="41"/>
      <c r="M869" s="41"/>
      <c r="N869" s="24"/>
      <c r="O869" s="24"/>
      <c r="P869" s="41"/>
      <c r="Q869" s="41"/>
      <c r="R869" s="41"/>
      <c r="S869" s="41"/>
      <c r="T869" s="41"/>
      <c r="U869" s="41"/>
      <c r="V869" s="41"/>
      <c r="W869" s="41"/>
      <c r="X869" s="41"/>
      <c r="Y869" s="41"/>
      <c r="Z869" s="41"/>
      <c r="AA869" s="41"/>
      <c r="AB869" s="41"/>
    </row>
    <row r="870" spans="1:28" ht="14.25" customHeight="1">
      <c r="A870" s="41"/>
      <c r="B870" s="41"/>
      <c r="C870" s="41"/>
      <c r="D870" s="41"/>
      <c r="E870" s="41"/>
      <c r="F870" s="41"/>
      <c r="G870" s="41"/>
      <c r="H870" s="41"/>
      <c r="I870" s="41"/>
      <c r="J870" s="41"/>
      <c r="K870" s="41"/>
      <c r="L870" s="41"/>
      <c r="M870" s="41"/>
      <c r="N870" s="24"/>
      <c r="O870" s="24"/>
      <c r="P870" s="41"/>
      <c r="Q870" s="41"/>
      <c r="R870" s="41"/>
      <c r="S870" s="41"/>
      <c r="T870" s="41"/>
      <c r="U870" s="41"/>
      <c r="V870" s="41"/>
      <c r="W870" s="41"/>
      <c r="X870" s="41"/>
      <c r="Y870" s="41"/>
      <c r="Z870" s="41"/>
      <c r="AA870" s="41"/>
      <c r="AB870" s="41"/>
    </row>
    <row r="871" spans="1:28" ht="14.25" customHeight="1">
      <c r="A871" s="41"/>
      <c r="B871" s="41"/>
      <c r="C871" s="41"/>
      <c r="D871" s="41"/>
      <c r="E871" s="41"/>
      <c r="F871" s="41"/>
      <c r="G871" s="41"/>
      <c r="H871" s="41"/>
      <c r="I871" s="41"/>
      <c r="J871" s="41"/>
      <c r="K871" s="41"/>
      <c r="L871" s="41"/>
      <c r="M871" s="41"/>
      <c r="N871" s="24"/>
      <c r="O871" s="24"/>
      <c r="P871" s="41"/>
      <c r="Q871" s="41"/>
      <c r="R871" s="41"/>
      <c r="S871" s="41"/>
      <c r="T871" s="41"/>
      <c r="U871" s="41"/>
      <c r="V871" s="41"/>
      <c r="W871" s="41"/>
      <c r="X871" s="41"/>
      <c r="Y871" s="41"/>
      <c r="Z871" s="41"/>
      <c r="AA871" s="41"/>
      <c r="AB871" s="41"/>
    </row>
    <row r="872" spans="1:28" ht="14.25" customHeight="1">
      <c r="A872" s="41"/>
      <c r="B872" s="41"/>
      <c r="C872" s="41"/>
      <c r="D872" s="41"/>
      <c r="E872" s="41"/>
      <c r="F872" s="41"/>
      <c r="G872" s="41"/>
      <c r="H872" s="41"/>
      <c r="I872" s="41"/>
      <c r="J872" s="41"/>
      <c r="K872" s="41"/>
      <c r="L872" s="41"/>
      <c r="M872" s="41"/>
      <c r="N872" s="24"/>
      <c r="O872" s="24"/>
      <c r="P872" s="41"/>
      <c r="Q872" s="41"/>
      <c r="R872" s="41"/>
      <c r="S872" s="41"/>
      <c r="T872" s="41"/>
      <c r="U872" s="41"/>
      <c r="V872" s="41"/>
      <c r="W872" s="41"/>
      <c r="X872" s="41"/>
      <c r="Y872" s="41"/>
      <c r="Z872" s="41"/>
      <c r="AA872" s="41"/>
      <c r="AB872" s="41"/>
    </row>
    <row r="873" spans="1:28" ht="14.25" customHeight="1">
      <c r="A873" s="41"/>
      <c r="B873" s="41"/>
      <c r="C873" s="41"/>
      <c r="D873" s="41"/>
      <c r="E873" s="41"/>
      <c r="F873" s="41"/>
      <c r="G873" s="41"/>
      <c r="H873" s="41"/>
      <c r="I873" s="41"/>
      <c r="J873" s="41"/>
      <c r="K873" s="41"/>
      <c r="L873" s="41"/>
      <c r="M873" s="41"/>
      <c r="N873" s="24"/>
      <c r="O873" s="24"/>
      <c r="P873" s="41"/>
      <c r="Q873" s="41"/>
      <c r="R873" s="41"/>
      <c r="S873" s="41"/>
      <c r="T873" s="41"/>
      <c r="U873" s="41"/>
      <c r="V873" s="41"/>
      <c r="W873" s="41"/>
      <c r="X873" s="41"/>
      <c r="Y873" s="41"/>
      <c r="Z873" s="41"/>
      <c r="AA873" s="41"/>
      <c r="AB873" s="41"/>
    </row>
    <row r="874" spans="1:28" ht="14.25" customHeight="1">
      <c r="A874" s="41"/>
      <c r="B874" s="41"/>
      <c r="C874" s="41"/>
      <c r="D874" s="41"/>
      <c r="E874" s="41"/>
      <c r="F874" s="41"/>
      <c r="G874" s="41"/>
      <c r="H874" s="41"/>
      <c r="I874" s="41"/>
      <c r="J874" s="41"/>
      <c r="K874" s="41"/>
      <c r="L874" s="41"/>
      <c r="M874" s="41"/>
      <c r="N874" s="24"/>
      <c r="O874" s="24"/>
      <c r="P874" s="41"/>
      <c r="Q874" s="41"/>
      <c r="R874" s="41"/>
      <c r="S874" s="41"/>
      <c r="T874" s="41"/>
      <c r="U874" s="41"/>
      <c r="V874" s="41"/>
      <c r="W874" s="41"/>
      <c r="X874" s="41"/>
      <c r="Y874" s="41"/>
      <c r="Z874" s="41"/>
      <c r="AA874" s="41"/>
      <c r="AB874" s="41"/>
    </row>
    <row r="875" spans="1:28" ht="14.25" customHeight="1">
      <c r="A875" s="41"/>
      <c r="B875" s="41"/>
      <c r="C875" s="41"/>
      <c r="D875" s="41"/>
      <c r="E875" s="41"/>
      <c r="F875" s="41"/>
      <c r="G875" s="41"/>
      <c r="H875" s="41"/>
      <c r="I875" s="41"/>
      <c r="J875" s="41"/>
      <c r="K875" s="41"/>
      <c r="L875" s="41"/>
      <c r="M875" s="41"/>
      <c r="N875" s="24"/>
      <c r="O875" s="24"/>
      <c r="P875" s="41"/>
      <c r="Q875" s="41"/>
      <c r="R875" s="41"/>
      <c r="S875" s="41"/>
      <c r="T875" s="41"/>
      <c r="U875" s="41"/>
      <c r="V875" s="41"/>
      <c r="W875" s="41"/>
      <c r="X875" s="41"/>
      <c r="Y875" s="41"/>
      <c r="Z875" s="41"/>
      <c r="AA875" s="41"/>
      <c r="AB875" s="41"/>
    </row>
    <row r="876" spans="1:28" ht="14.25" customHeight="1">
      <c r="A876" s="41"/>
      <c r="B876" s="41"/>
      <c r="C876" s="41"/>
      <c r="D876" s="41"/>
      <c r="E876" s="41"/>
      <c r="F876" s="41"/>
      <c r="G876" s="41"/>
      <c r="H876" s="41"/>
      <c r="I876" s="41"/>
      <c r="J876" s="41"/>
      <c r="K876" s="41"/>
      <c r="L876" s="41"/>
      <c r="M876" s="41"/>
      <c r="N876" s="24"/>
      <c r="O876" s="24"/>
      <c r="P876" s="41"/>
      <c r="Q876" s="41"/>
      <c r="R876" s="41"/>
      <c r="S876" s="41"/>
      <c r="T876" s="41"/>
      <c r="U876" s="41"/>
      <c r="V876" s="41"/>
      <c r="W876" s="41"/>
      <c r="X876" s="41"/>
      <c r="Y876" s="41"/>
      <c r="Z876" s="41"/>
      <c r="AA876" s="41"/>
      <c r="AB876" s="41"/>
    </row>
    <row r="877" spans="1:28" ht="14.25" customHeight="1">
      <c r="A877" s="41"/>
      <c r="B877" s="41"/>
      <c r="C877" s="41"/>
      <c r="D877" s="41"/>
      <c r="E877" s="41"/>
      <c r="F877" s="41"/>
      <c r="G877" s="41"/>
      <c r="H877" s="41"/>
      <c r="I877" s="41"/>
      <c r="J877" s="41"/>
      <c r="K877" s="41"/>
      <c r="L877" s="41"/>
      <c r="M877" s="41"/>
      <c r="N877" s="24"/>
      <c r="O877" s="24"/>
      <c r="P877" s="41"/>
      <c r="Q877" s="41"/>
      <c r="R877" s="41"/>
      <c r="S877" s="41"/>
      <c r="T877" s="41"/>
      <c r="U877" s="41"/>
      <c r="V877" s="41"/>
      <c r="W877" s="41"/>
      <c r="X877" s="41"/>
      <c r="Y877" s="41"/>
      <c r="Z877" s="41"/>
      <c r="AA877" s="41"/>
      <c r="AB877" s="41"/>
    </row>
    <row r="878" spans="1:28" ht="14.25" customHeight="1">
      <c r="A878" s="41"/>
      <c r="B878" s="41"/>
      <c r="C878" s="41"/>
      <c r="D878" s="41"/>
      <c r="E878" s="41"/>
      <c r="F878" s="41"/>
      <c r="G878" s="41"/>
      <c r="H878" s="41"/>
      <c r="I878" s="41"/>
      <c r="J878" s="41"/>
      <c r="K878" s="41"/>
      <c r="L878" s="41"/>
      <c r="M878" s="41"/>
      <c r="N878" s="24"/>
      <c r="O878" s="24"/>
      <c r="P878" s="41"/>
      <c r="Q878" s="41"/>
      <c r="R878" s="41"/>
      <c r="S878" s="41"/>
      <c r="T878" s="41"/>
      <c r="U878" s="41"/>
      <c r="V878" s="41"/>
      <c r="W878" s="41"/>
      <c r="X878" s="41"/>
      <c r="Y878" s="41"/>
      <c r="Z878" s="41"/>
      <c r="AA878" s="41"/>
      <c r="AB878" s="41"/>
    </row>
    <row r="879" spans="1:28" ht="14.25" customHeight="1">
      <c r="A879" s="41"/>
      <c r="B879" s="41"/>
      <c r="C879" s="41"/>
      <c r="D879" s="41"/>
      <c r="E879" s="41"/>
      <c r="F879" s="41"/>
      <c r="G879" s="41"/>
      <c r="H879" s="41"/>
      <c r="I879" s="41"/>
      <c r="J879" s="41"/>
      <c r="K879" s="41"/>
      <c r="L879" s="41"/>
      <c r="M879" s="41"/>
      <c r="N879" s="24"/>
      <c r="O879" s="24"/>
      <c r="P879" s="41"/>
      <c r="Q879" s="41"/>
      <c r="R879" s="41"/>
      <c r="S879" s="41"/>
      <c r="T879" s="41"/>
      <c r="U879" s="41"/>
      <c r="V879" s="41"/>
      <c r="W879" s="41"/>
      <c r="X879" s="41"/>
      <c r="Y879" s="41"/>
      <c r="Z879" s="41"/>
      <c r="AA879" s="41"/>
      <c r="AB879" s="41"/>
    </row>
    <row r="880" spans="1:28" ht="14.25" customHeight="1">
      <c r="A880" s="41"/>
      <c r="B880" s="41"/>
      <c r="C880" s="41"/>
      <c r="D880" s="41"/>
      <c r="E880" s="41"/>
      <c r="F880" s="41"/>
      <c r="G880" s="41"/>
      <c r="H880" s="41"/>
      <c r="I880" s="41"/>
      <c r="J880" s="41"/>
      <c r="K880" s="41"/>
      <c r="L880" s="41"/>
      <c r="M880" s="41"/>
      <c r="N880" s="24"/>
      <c r="O880" s="24"/>
      <c r="P880" s="41"/>
      <c r="Q880" s="41"/>
      <c r="R880" s="41"/>
      <c r="S880" s="41"/>
      <c r="T880" s="41"/>
      <c r="U880" s="41"/>
      <c r="V880" s="41"/>
      <c r="W880" s="41"/>
      <c r="X880" s="41"/>
      <c r="Y880" s="41"/>
      <c r="Z880" s="41"/>
      <c r="AA880" s="41"/>
      <c r="AB880" s="41"/>
    </row>
    <row r="881" spans="1:28" ht="14.25" customHeight="1">
      <c r="A881" s="41"/>
      <c r="B881" s="41"/>
      <c r="C881" s="41"/>
      <c r="D881" s="41"/>
      <c r="E881" s="41"/>
      <c r="F881" s="41"/>
      <c r="G881" s="41"/>
      <c r="H881" s="41"/>
      <c r="I881" s="41"/>
      <c r="J881" s="41"/>
      <c r="K881" s="41"/>
      <c r="L881" s="41"/>
      <c r="M881" s="41"/>
      <c r="N881" s="24"/>
      <c r="O881" s="24"/>
      <c r="P881" s="41"/>
      <c r="Q881" s="41"/>
      <c r="R881" s="41"/>
      <c r="S881" s="41"/>
      <c r="T881" s="41"/>
      <c r="U881" s="41"/>
      <c r="V881" s="41"/>
      <c r="W881" s="41"/>
      <c r="X881" s="41"/>
      <c r="Y881" s="41"/>
      <c r="Z881" s="41"/>
      <c r="AA881" s="41"/>
      <c r="AB881" s="41"/>
    </row>
    <row r="882" spans="1:28" ht="14.25" customHeight="1">
      <c r="A882" s="41"/>
      <c r="B882" s="41"/>
      <c r="C882" s="41"/>
      <c r="D882" s="41"/>
      <c r="E882" s="41"/>
      <c r="F882" s="41"/>
      <c r="G882" s="41"/>
      <c r="H882" s="41"/>
      <c r="I882" s="41"/>
      <c r="J882" s="41"/>
      <c r="K882" s="41"/>
      <c r="L882" s="41"/>
      <c r="M882" s="41"/>
      <c r="N882" s="24"/>
      <c r="O882" s="24"/>
      <c r="P882" s="41"/>
      <c r="Q882" s="41"/>
      <c r="R882" s="41"/>
      <c r="S882" s="41"/>
      <c r="T882" s="41"/>
      <c r="U882" s="41"/>
      <c r="V882" s="41"/>
      <c r="W882" s="41"/>
      <c r="X882" s="41"/>
      <c r="Y882" s="41"/>
      <c r="Z882" s="41"/>
      <c r="AA882" s="41"/>
      <c r="AB882" s="41"/>
    </row>
    <row r="883" spans="1:28" ht="14.25" customHeight="1">
      <c r="A883" s="41"/>
      <c r="B883" s="41"/>
      <c r="C883" s="41"/>
      <c r="D883" s="41"/>
      <c r="E883" s="41"/>
      <c r="F883" s="41"/>
      <c r="G883" s="41"/>
      <c r="H883" s="41"/>
      <c r="I883" s="41"/>
      <c r="J883" s="41"/>
      <c r="K883" s="41"/>
      <c r="L883" s="41"/>
      <c r="M883" s="41"/>
      <c r="N883" s="24"/>
      <c r="O883" s="24"/>
      <c r="P883" s="41"/>
      <c r="Q883" s="41"/>
      <c r="R883" s="41"/>
      <c r="S883" s="41"/>
      <c r="T883" s="41"/>
      <c r="U883" s="41"/>
      <c r="V883" s="41"/>
      <c r="W883" s="41"/>
      <c r="X883" s="41"/>
      <c r="Y883" s="41"/>
      <c r="Z883" s="41"/>
      <c r="AA883" s="41"/>
      <c r="AB883" s="41"/>
    </row>
    <row r="884" spans="1:28" ht="14.25" customHeight="1">
      <c r="A884" s="41"/>
      <c r="B884" s="41"/>
      <c r="C884" s="41"/>
      <c r="D884" s="41"/>
      <c r="E884" s="41"/>
      <c r="F884" s="41"/>
      <c r="G884" s="41"/>
      <c r="H884" s="41"/>
      <c r="I884" s="41"/>
      <c r="J884" s="41"/>
      <c r="K884" s="41"/>
      <c r="L884" s="41"/>
      <c r="M884" s="41"/>
      <c r="N884" s="24"/>
      <c r="O884" s="24"/>
      <c r="P884" s="41"/>
      <c r="Q884" s="41"/>
      <c r="R884" s="41"/>
      <c r="S884" s="41"/>
      <c r="T884" s="41"/>
      <c r="U884" s="41"/>
      <c r="V884" s="41"/>
      <c r="W884" s="41"/>
      <c r="X884" s="41"/>
      <c r="Y884" s="41"/>
      <c r="Z884" s="41"/>
      <c r="AA884" s="41"/>
      <c r="AB884" s="41"/>
    </row>
    <row r="885" spans="1:28" ht="14.25" customHeight="1">
      <c r="A885" s="41"/>
      <c r="B885" s="41"/>
      <c r="C885" s="41"/>
      <c r="D885" s="41"/>
      <c r="E885" s="41"/>
      <c r="F885" s="41"/>
      <c r="G885" s="41"/>
      <c r="H885" s="41"/>
      <c r="I885" s="41"/>
      <c r="J885" s="41"/>
      <c r="K885" s="41"/>
      <c r="L885" s="41"/>
      <c r="M885" s="41"/>
      <c r="N885" s="24"/>
      <c r="O885" s="24"/>
      <c r="P885" s="41"/>
      <c r="Q885" s="41"/>
      <c r="R885" s="41"/>
      <c r="S885" s="41"/>
      <c r="T885" s="41"/>
      <c r="U885" s="41"/>
      <c r="V885" s="41"/>
      <c r="W885" s="41"/>
      <c r="X885" s="41"/>
      <c r="Y885" s="41"/>
      <c r="Z885" s="41"/>
      <c r="AA885" s="41"/>
      <c r="AB885" s="41"/>
    </row>
    <row r="886" spans="1:28" ht="14.25" customHeight="1">
      <c r="A886" s="41"/>
      <c r="B886" s="41"/>
      <c r="C886" s="41"/>
      <c r="D886" s="41"/>
      <c r="E886" s="41"/>
      <c r="F886" s="41"/>
      <c r="G886" s="41"/>
      <c r="H886" s="41"/>
      <c r="I886" s="41"/>
      <c r="J886" s="41"/>
      <c r="K886" s="41"/>
      <c r="L886" s="41"/>
      <c r="M886" s="41"/>
      <c r="N886" s="24"/>
      <c r="O886" s="24"/>
      <c r="P886" s="41"/>
      <c r="Q886" s="41"/>
      <c r="R886" s="41"/>
      <c r="S886" s="41"/>
      <c r="T886" s="41"/>
      <c r="U886" s="41"/>
      <c r="V886" s="41"/>
      <c r="W886" s="41"/>
      <c r="X886" s="41"/>
      <c r="Y886" s="41"/>
      <c r="Z886" s="41"/>
      <c r="AA886" s="41"/>
      <c r="AB886" s="41"/>
    </row>
    <row r="887" spans="1:28" ht="14.25" customHeight="1">
      <c r="A887" s="41"/>
      <c r="B887" s="41"/>
      <c r="C887" s="41"/>
      <c r="D887" s="41"/>
      <c r="E887" s="41"/>
      <c r="F887" s="41"/>
      <c r="G887" s="41"/>
      <c r="H887" s="41"/>
      <c r="I887" s="41"/>
      <c r="J887" s="41"/>
      <c r="K887" s="41"/>
      <c r="L887" s="41"/>
      <c r="M887" s="41"/>
      <c r="N887" s="24"/>
      <c r="O887" s="24"/>
      <c r="P887" s="41"/>
      <c r="Q887" s="41"/>
      <c r="R887" s="41"/>
      <c r="S887" s="41"/>
      <c r="T887" s="41"/>
      <c r="U887" s="41"/>
      <c r="V887" s="41"/>
      <c r="W887" s="41"/>
      <c r="X887" s="41"/>
      <c r="Y887" s="41"/>
      <c r="Z887" s="41"/>
      <c r="AA887" s="41"/>
      <c r="AB887" s="41"/>
    </row>
    <row r="888" spans="1:28" ht="14.25" customHeight="1">
      <c r="A888" s="41"/>
      <c r="B888" s="41"/>
      <c r="C888" s="41"/>
      <c r="D888" s="41"/>
      <c r="E888" s="41"/>
      <c r="F888" s="41"/>
      <c r="G888" s="41"/>
      <c r="H888" s="41"/>
      <c r="I888" s="41"/>
      <c r="J888" s="41"/>
      <c r="K888" s="41"/>
      <c r="L888" s="41"/>
      <c r="M888" s="41"/>
      <c r="N888" s="24"/>
      <c r="O888" s="24"/>
      <c r="P888" s="41"/>
      <c r="Q888" s="41"/>
      <c r="R888" s="41"/>
      <c r="S888" s="41"/>
      <c r="T888" s="41"/>
      <c r="U888" s="41"/>
      <c r="V888" s="41"/>
      <c r="W888" s="41"/>
      <c r="X888" s="41"/>
      <c r="Y888" s="41"/>
      <c r="Z888" s="41"/>
      <c r="AA888" s="41"/>
      <c r="AB888" s="41"/>
    </row>
    <row r="889" spans="1:28" ht="14.25" customHeight="1">
      <c r="A889" s="41"/>
      <c r="B889" s="41"/>
      <c r="C889" s="41"/>
      <c r="D889" s="41"/>
      <c r="E889" s="41"/>
      <c r="F889" s="41"/>
      <c r="G889" s="41"/>
      <c r="H889" s="41"/>
      <c r="I889" s="41"/>
      <c r="J889" s="41"/>
      <c r="K889" s="41"/>
      <c r="L889" s="41"/>
      <c r="M889" s="41"/>
      <c r="N889" s="24"/>
      <c r="O889" s="24"/>
      <c r="P889" s="41"/>
      <c r="Q889" s="41"/>
      <c r="R889" s="41"/>
      <c r="S889" s="41"/>
      <c r="T889" s="41"/>
      <c r="U889" s="41"/>
      <c r="V889" s="41"/>
      <c r="W889" s="41"/>
      <c r="X889" s="41"/>
      <c r="Y889" s="41"/>
      <c r="Z889" s="41"/>
      <c r="AA889" s="41"/>
      <c r="AB889" s="41"/>
    </row>
    <row r="890" spans="1:28" ht="14.25" customHeight="1">
      <c r="A890" s="41"/>
      <c r="B890" s="41"/>
      <c r="C890" s="41"/>
      <c r="D890" s="41"/>
      <c r="E890" s="41"/>
      <c r="F890" s="41"/>
      <c r="G890" s="41"/>
      <c r="H890" s="41"/>
      <c r="I890" s="41"/>
      <c r="J890" s="41"/>
      <c r="K890" s="41"/>
      <c r="L890" s="41"/>
      <c r="M890" s="41"/>
      <c r="N890" s="24"/>
      <c r="O890" s="24"/>
      <c r="P890" s="41"/>
      <c r="Q890" s="41"/>
      <c r="R890" s="41"/>
      <c r="S890" s="41"/>
      <c r="T890" s="41"/>
      <c r="U890" s="41"/>
      <c r="V890" s="41"/>
      <c r="W890" s="41"/>
      <c r="X890" s="41"/>
      <c r="Y890" s="41"/>
      <c r="Z890" s="41"/>
      <c r="AA890" s="41"/>
      <c r="AB890" s="41"/>
    </row>
    <row r="891" spans="1:28" ht="14.25" customHeight="1">
      <c r="A891" s="41"/>
      <c r="B891" s="41"/>
      <c r="C891" s="41"/>
      <c r="D891" s="41"/>
      <c r="E891" s="41"/>
      <c r="F891" s="41"/>
      <c r="G891" s="41"/>
      <c r="H891" s="41"/>
      <c r="I891" s="41"/>
      <c r="J891" s="41"/>
      <c r="K891" s="41"/>
      <c r="L891" s="41"/>
      <c r="M891" s="41"/>
      <c r="N891" s="24"/>
      <c r="O891" s="24"/>
      <c r="P891" s="41"/>
      <c r="Q891" s="41"/>
      <c r="R891" s="41"/>
      <c r="S891" s="41"/>
      <c r="T891" s="41"/>
      <c r="U891" s="41"/>
      <c r="V891" s="41"/>
      <c r="W891" s="41"/>
      <c r="X891" s="41"/>
      <c r="Y891" s="41"/>
      <c r="Z891" s="41"/>
      <c r="AA891" s="41"/>
      <c r="AB891" s="41"/>
    </row>
    <row r="892" spans="1:28" ht="14.25" customHeight="1">
      <c r="A892" s="41"/>
      <c r="B892" s="41"/>
      <c r="C892" s="41"/>
      <c r="D892" s="41"/>
      <c r="E892" s="41"/>
      <c r="F892" s="41"/>
      <c r="G892" s="41"/>
      <c r="H892" s="41"/>
      <c r="I892" s="41"/>
      <c r="J892" s="41"/>
      <c r="K892" s="41"/>
      <c r="L892" s="41"/>
      <c r="M892" s="41"/>
      <c r="N892" s="24"/>
      <c r="O892" s="24"/>
      <c r="P892" s="41"/>
      <c r="Q892" s="41"/>
      <c r="R892" s="41"/>
      <c r="S892" s="41"/>
      <c r="T892" s="41"/>
      <c r="U892" s="41"/>
      <c r="V892" s="41"/>
      <c r="W892" s="41"/>
      <c r="X892" s="41"/>
      <c r="Y892" s="41"/>
      <c r="Z892" s="41"/>
      <c r="AA892" s="41"/>
      <c r="AB892" s="41"/>
    </row>
    <row r="893" spans="1:28" ht="14.25" customHeight="1">
      <c r="A893" s="41"/>
      <c r="B893" s="41"/>
      <c r="C893" s="41"/>
      <c r="D893" s="41"/>
      <c r="E893" s="41"/>
      <c r="F893" s="41"/>
      <c r="G893" s="41"/>
      <c r="H893" s="41"/>
      <c r="I893" s="41"/>
      <c r="J893" s="41"/>
      <c r="K893" s="41"/>
      <c r="L893" s="41"/>
      <c r="M893" s="41"/>
      <c r="N893" s="24"/>
      <c r="O893" s="24"/>
      <c r="P893" s="41"/>
      <c r="Q893" s="41"/>
      <c r="R893" s="41"/>
      <c r="S893" s="41"/>
      <c r="T893" s="41"/>
      <c r="U893" s="41"/>
      <c r="V893" s="41"/>
      <c r="W893" s="41"/>
      <c r="X893" s="41"/>
      <c r="Y893" s="41"/>
      <c r="Z893" s="41"/>
      <c r="AA893" s="41"/>
      <c r="AB893" s="41"/>
    </row>
    <row r="894" spans="1:28" ht="14.25" customHeight="1">
      <c r="A894" s="41"/>
      <c r="B894" s="41"/>
      <c r="C894" s="41"/>
      <c r="D894" s="41"/>
      <c r="E894" s="41"/>
      <c r="F894" s="41"/>
      <c r="G894" s="41"/>
      <c r="H894" s="41"/>
      <c r="I894" s="41"/>
      <c r="J894" s="41"/>
      <c r="K894" s="41"/>
      <c r="L894" s="41"/>
      <c r="M894" s="41"/>
      <c r="N894" s="24"/>
      <c r="O894" s="24"/>
      <c r="P894" s="41"/>
      <c r="Q894" s="41"/>
      <c r="R894" s="41"/>
      <c r="S894" s="41"/>
      <c r="T894" s="41"/>
      <c r="U894" s="41"/>
      <c r="V894" s="41"/>
      <c r="W894" s="41"/>
      <c r="X894" s="41"/>
      <c r="Y894" s="41"/>
      <c r="Z894" s="41"/>
      <c r="AA894" s="41"/>
      <c r="AB894" s="41"/>
    </row>
    <row r="895" spans="1:28" ht="14.25" customHeight="1">
      <c r="A895" s="41"/>
      <c r="B895" s="41"/>
      <c r="C895" s="41"/>
      <c r="D895" s="41"/>
      <c r="E895" s="41"/>
      <c r="F895" s="41"/>
      <c r="G895" s="41"/>
      <c r="H895" s="41"/>
      <c r="I895" s="41"/>
      <c r="J895" s="41"/>
      <c r="K895" s="41"/>
      <c r="L895" s="41"/>
      <c r="M895" s="41"/>
      <c r="N895" s="24"/>
      <c r="O895" s="24"/>
      <c r="P895" s="41"/>
      <c r="Q895" s="41"/>
      <c r="R895" s="41"/>
      <c r="S895" s="41"/>
      <c r="T895" s="41"/>
      <c r="U895" s="41"/>
      <c r="V895" s="41"/>
      <c r="W895" s="41"/>
      <c r="X895" s="41"/>
      <c r="Y895" s="41"/>
      <c r="Z895" s="41"/>
      <c r="AA895" s="41"/>
      <c r="AB895" s="41"/>
    </row>
    <row r="896" spans="1:28" ht="14.25" customHeight="1">
      <c r="A896" s="41"/>
      <c r="B896" s="41"/>
      <c r="C896" s="41"/>
      <c r="D896" s="41"/>
      <c r="E896" s="41"/>
      <c r="F896" s="41"/>
      <c r="G896" s="41"/>
      <c r="H896" s="41"/>
      <c r="I896" s="41"/>
      <c r="J896" s="41"/>
      <c r="K896" s="41"/>
      <c r="L896" s="41"/>
      <c r="M896" s="41"/>
      <c r="N896" s="24"/>
      <c r="O896" s="24"/>
      <c r="P896" s="41"/>
      <c r="Q896" s="41"/>
      <c r="R896" s="41"/>
      <c r="S896" s="41"/>
      <c r="T896" s="41"/>
      <c r="U896" s="41"/>
      <c r="V896" s="41"/>
      <c r="W896" s="41"/>
      <c r="X896" s="41"/>
      <c r="Y896" s="41"/>
      <c r="Z896" s="41"/>
      <c r="AA896" s="41"/>
      <c r="AB896" s="41"/>
    </row>
    <row r="897" spans="1:28" ht="14.25" customHeight="1">
      <c r="A897" s="41"/>
      <c r="B897" s="41"/>
      <c r="C897" s="41"/>
      <c r="D897" s="41"/>
      <c r="E897" s="41"/>
      <c r="F897" s="41"/>
      <c r="G897" s="41"/>
      <c r="H897" s="41"/>
      <c r="I897" s="41"/>
      <c r="J897" s="41"/>
      <c r="K897" s="41"/>
      <c r="L897" s="41"/>
      <c r="M897" s="41"/>
      <c r="N897" s="24"/>
      <c r="O897" s="24"/>
      <c r="P897" s="41"/>
      <c r="Q897" s="41"/>
      <c r="R897" s="41"/>
      <c r="S897" s="41"/>
      <c r="T897" s="41"/>
      <c r="U897" s="41"/>
      <c r="V897" s="41"/>
      <c r="W897" s="41"/>
      <c r="X897" s="41"/>
      <c r="Y897" s="41"/>
      <c r="Z897" s="41"/>
      <c r="AA897" s="41"/>
      <c r="AB897" s="41"/>
    </row>
    <row r="898" spans="1:28" ht="14.25" customHeight="1">
      <c r="A898" s="41"/>
      <c r="B898" s="41"/>
      <c r="C898" s="41"/>
      <c r="D898" s="41"/>
      <c r="E898" s="41"/>
      <c r="F898" s="41"/>
      <c r="G898" s="41"/>
      <c r="H898" s="41"/>
      <c r="I898" s="41"/>
      <c r="J898" s="41"/>
      <c r="K898" s="41"/>
      <c r="L898" s="41"/>
      <c r="M898" s="41"/>
      <c r="N898" s="24"/>
      <c r="O898" s="24"/>
      <c r="P898" s="41"/>
      <c r="Q898" s="41"/>
      <c r="R898" s="41"/>
      <c r="S898" s="41"/>
      <c r="T898" s="41"/>
      <c r="U898" s="41"/>
      <c r="V898" s="41"/>
      <c r="W898" s="41"/>
      <c r="X898" s="41"/>
      <c r="Y898" s="41"/>
      <c r="Z898" s="41"/>
      <c r="AA898" s="41"/>
      <c r="AB898" s="41"/>
    </row>
    <row r="899" spans="1:28" ht="14.25" customHeight="1">
      <c r="A899" s="41"/>
      <c r="B899" s="41"/>
      <c r="C899" s="41"/>
      <c r="D899" s="41"/>
      <c r="E899" s="41"/>
      <c r="F899" s="41"/>
      <c r="G899" s="41"/>
      <c r="H899" s="41"/>
      <c r="I899" s="41"/>
      <c r="J899" s="41"/>
      <c r="K899" s="41"/>
      <c r="L899" s="41"/>
      <c r="M899" s="41"/>
      <c r="N899" s="24"/>
      <c r="O899" s="24"/>
      <c r="P899" s="41"/>
      <c r="Q899" s="41"/>
      <c r="R899" s="41"/>
      <c r="S899" s="41"/>
      <c r="T899" s="41"/>
      <c r="U899" s="41"/>
      <c r="V899" s="41"/>
      <c r="W899" s="41"/>
      <c r="X899" s="41"/>
      <c r="Y899" s="41"/>
      <c r="Z899" s="41"/>
      <c r="AA899" s="41"/>
      <c r="AB899" s="41"/>
    </row>
    <row r="900" spans="1:28" ht="14.25" customHeight="1">
      <c r="A900" s="41"/>
      <c r="B900" s="41"/>
      <c r="C900" s="41"/>
      <c r="D900" s="41"/>
      <c r="E900" s="41"/>
      <c r="F900" s="41"/>
      <c r="G900" s="41"/>
      <c r="H900" s="41"/>
      <c r="I900" s="41"/>
      <c r="J900" s="41"/>
      <c r="K900" s="41"/>
      <c r="L900" s="41"/>
      <c r="M900" s="41"/>
      <c r="N900" s="24"/>
      <c r="O900" s="24"/>
      <c r="P900" s="41"/>
      <c r="Q900" s="41"/>
      <c r="R900" s="41"/>
      <c r="S900" s="41"/>
      <c r="T900" s="41"/>
      <c r="U900" s="41"/>
      <c r="V900" s="41"/>
      <c r="W900" s="41"/>
      <c r="X900" s="41"/>
      <c r="Y900" s="41"/>
      <c r="Z900" s="41"/>
      <c r="AA900" s="41"/>
      <c r="AB900" s="41"/>
    </row>
    <row r="901" spans="1:28" ht="14.25" customHeight="1">
      <c r="A901" s="41"/>
      <c r="B901" s="41"/>
      <c r="C901" s="41"/>
      <c r="D901" s="41"/>
      <c r="E901" s="41"/>
      <c r="F901" s="41"/>
      <c r="G901" s="41"/>
      <c r="H901" s="41"/>
      <c r="I901" s="41"/>
      <c r="J901" s="41"/>
      <c r="K901" s="41"/>
      <c r="L901" s="41"/>
      <c r="M901" s="41"/>
      <c r="N901" s="24"/>
      <c r="O901" s="24"/>
      <c r="P901" s="41"/>
      <c r="Q901" s="41"/>
      <c r="R901" s="41"/>
      <c r="S901" s="41"/>
      <c r="T901" s="41"/>
      <c r="U901" s="41"/>
      <c r="V901" s="41"/>
      <c r="W901" s="41"/>
      <c r="X901" s="41"/>
      <c r="Y901" s="41"/>
      <c r="Z901" s="41"/>
      <c r="AA901" s="41"/>
      <c r="AB901" s="41"/>
    </row>
    <row r="902" spans="1:28" ht="14.25" customHeight="1">
      <c r="A902" s="41"/>
      <c r="B902" s="41"/>
      <c r="C902" s="41"/>
      <c r="D902" s="41"/>
      <c r="E902" s="41"/>
      <c r="F902" s="41"/>
      <c r="G902" s="41"/>
      <c r="H902" s="41"/>
      <c r="I902" s="41"/>
      <c r="J902" s="41"/>
      <c r="K902" s="41"/>
      <c r="L902" s="41"/>
      <c r="M902" s="41"/>
      <c r="N902" s="24"/>
      <c r="O902" s="24"/>
      <c r="P902" s="41"/>
      <c r="Q902" s="41"/>
      <c r="R902" s="41"/>
      <c r="S902" s="41"/>
      <c r="T902" s="41"/>
      <c r="U902" s="41"/>
      <c r="V902" s="41"/>
      <c r="W902" s="41"/>
      <c r="X902" s="41"/>
      <c r="Y902" s="41"/>
      <c r="Z902" s="41"/>
      <c r="AA902" s="41"/>
      <c r="AB902" s="41"/>
    </row>
    <row r="903" spans="1:28" ht="14.25" customHeight="1">
      <c r="A903" s="41"/>
      <c r="B903" s="41"/>
      <c r="C903" s="41"/>
      <c r="D903" s="41"/>
      <c r="E903" s="41"/>
      <c r="F903" s="41"/>
      <c r="G903" s="41"/>
      <c r="H903" s="41"/>
      <c r="I903" s="41"/>
      <c r="J903" s="41"/>
      <c r="K903" s="41"/>
      <c r="L903" s="41"/>
      <c r="M903" s="41"/>
      <c r="N903" s="24"/>
      <c r="O903" s="24"/>
      <c r="P903" s="41"/>
      <c r="Q903" s="41"/>
      <c r="R903" s="41"/>
      <c r="S903" s="41"/>
      <c r="T903" s="41"/>
      <c r="U903" s="41"/>
      <c r="V903" s="41"/>
      <c r="W903" s="41"/>
      <c r="X903" s="41"/>
      <c r="Y903" s="41"/>
      <c r="Z903" s="41"/>
      <c r="AA903" s="41"/>
      <c r="AB903" s="41"/>
    </row>
    <row r="904" spans="1:28" ht="14.25" customHeight="1">
      <c r="A904" s="41"/>
      <c r="B904" s="41"/>
      <c r="C904" s="41"/>
      <c r="D904" s="41"/>
      <c r="E904" s="41"/>
      <c r="F904" s="41"/>
      <c r="G904" s="41"/>
      <c r="H904" s="41"/>
      <c r="I904" s="41"/>
      <c r="J904" s="41"/>
      <c r="K904" s="41"/>
      <c r="L904" s="41"/>
      <c r="M904" s="41"/>
      <c r="N904" s="24"/>
      <c r="O904" s="24"/>
      <c r="P904" s="41"/>
      <c r="Q904" s="41"/>
      <c r="R904" s="41"/>
      <c r="S904" s="41"/>
      <c r="T904" s="41"/>
      <c r="U904" s="41"/>
      <c r="V904" s="41"/>
      <c r="W904" s="41"/>
      <c r="X904" s="41"/>
      <c r="Y904" s="41"/>
      <c r="Z904" s="41"/>
      <c r="AA904" s="41"/>
      <c r="AB904" s="41"/>
    </row>
    <row r="905" spans="1:28" ht="14.25" customHeight="1">
      <c r="A905" s="41"/>
      <c r="B905" s="41"/>
      <c r="C905" s="41"/>
      <c r="D905" s="41"/>
      <c r="E905" s="41"/>
      <c r="F905" s="41"/>
      <c r="G905" s="41"/>
      <c r="H905" s="41"/>
      <c r="I905" s="41"/>
      <c r="J905" s="41"/>
      <c r="K905" s="41"/>
      <c r="L905" s="41"/>
      <c r="M905" s="41"/>
      <c r="N905" s="24"/>
      <c r="O905" s="24"/>
      <c r="P905" s="41"/>
      <c r="Q905" s="41"/>
      <c r="R905" s="41"/>
      <c r="S905" s="41"/>
      <c r="T905" s="41"/>
      <c r="U905" s="41"/>
      <c r="V905" s="41"/>
      <c r="W905" s="41"/>
      <c r="X905" s="41"/>
      <c r="Y905" s="41"/>
      <c r="Z905" s="41"/>
      <c r="AA905" s="41"/>
      <c r="AB905" s="41"/>
    </row>
    <row r="906" spans="1:28" ht="14.25" customHeight="1">
      <c r="A906" s="41"/>
      <c r="B906" s="41"/>
      <c r="C906" s="41"/>
      <c r="D906" s="41"/>
      <c r="E906" s="41"/>
      <c r="F906" s="41"/>
      <c r="G906" s="41"/>
      <c r="H906" s="41"/>
      <c r="I906" s="41"/>
      <c r="J906" s="41"/>
      <c r="K906" s="41"/>
      <c r="L906" s="41"/>
      <c r="M906" s="41"/>
      <c r="N906" s="24"/>
      <c r="O906" s="24"/>
      <c r="P906" s="41"/>
      <c r="Q906" s="41"/>
      <c r="R906" s="41"/>
      <c r="S906" s="41"/>
      <c r="T906" s="41"/>
      <c r="U906" s="41"/>
      <c r="V906" s="41"/>
      <c r="W906" s="41"/>
      <c r="X906" s="41"/>
      <c r="Y906" s="41"/>
      <c r="Z906" s="41"/>
      <c r="AA906" s="41"/>
      <c r="AB906" s="41"/>
    </row>
    <row r="907" spans="1:28" ht="14.25" customHeight="1">
      <c r="A907" s="41"/>
      <c r="B907" s="41"/>
      <c r="C907" s="41"/>
      <c r="D907" s="41"/>
      <c r="E907" s="41"/>
      <c r="F907" s="41"/>
      <c r="G907" s="41"/>
      <c r="H907" s="41"/>
      <c r="I907" s="41"/>
      <c r="J907" s="41"/>
      <c r="K907" s="41"/>
      <c r="L907" s="41"/>
      <c r="M907" s="41"/>
      <c r="N907" s="24"/>
      <c r="O907" s="24"/>
      <c r="P907" s="41"/>
      <c r="Q907" s="41"/>
      <c r="R907" s="41"/>
      <c r="S907" s="41"/>
      <c r="T907" s="41"/>
      <c r="U907" s="41"/>
      <c r="V907" s="41"/>
      <c r="W907" s="41"/>
      <c r="X907" s="41"/>
      <c r="Y907" s="41"/>
      <c r="Z907" s="41"/>
      <c r="AA907" s="41"/>
      <c r="AB907" s="41"/>
    </row>
    <row r="908" spans="1:28" ht="14.25" customHeight="1">
      <c r="A908" s="41"/>
      <c r="B908" s="41"/>
      <c r="C908" s="41"/>
      <c r="D908" s="41"/>
      <c r="E908" s="41"/>
      <c r="F908" s="41"/>
      <c r="G908" s="41"/>
      <c r="H908" s="41"/>
      <c r="I908" s="41"/>
      <c r="J908" s="41"/>
      <c r="K908" s="41"/>
      <c r="L908" s="41"/>
      <c r="M908" s="41"/>
      <c r="N908" s="24"/>
      <c r="O908" s="24"/>
      <c r="P908" s="41"/>
      <c r="Q908" s="41"/>
      <c r="R908" s="41"/>
      <c r="S908" s="41"/>
      <c r="T908" s="41"/>
      <c r="U908" s="41"/>
      <c r="V908" s="41"/>
      <c r="W908" s="41"/>
      <c r="X908" s="41"/>
      <c r="Y908" s="41"/>
      <c r="Z908" s="41"/>
      <c r="AA908" s="41"/>
      <c r="AB908" s="41"/>
    </row>
    <row r="909" spans="1:28" ht="14.25" customHeight="1">
      <c r="A909" s="41"/>
      <c r="B909" s="41"/>
      <c r="C909" s="41"/>
      <c r="D909" s="41"/>
      <c r="E909" s="41"/>
      <c r="F909" s="41"/>
      <c r="G909" s="41"/>
      <c r="H909" s="41"/>
      <c r="I909" s="41"/>
      <c r="J909" s="41"/>
      <c r="K909" s="41"/>
      <c r="L909" s="41"/>
      <c r="M909" s="41"/>
      <c r="N909" s="24"/>
      <c r="O909" s="24"/>
      <c r="P909" s="41"/>
      <c r="Q909" s="41"/>
      <c r="R909" s="41"/>
      <c r="S909" s="41"/>
      <c r="T909" s="41"/>
      <c r="U909" s="41"/>
      <c r="V909" s="41"/>
      <c r="W909" s="41"/>
      <c r="X909" s="41"/>
      <c r="Y909" s="41"/>
      <c r="Z909" s="41"/>
      <c r="AA909" s="41"/>
      <c r="AB909" s="41"/>
    </row>
    <row r="910" spans="1:28" ht="14.25" customHeight="1">
      <c r="A910" s="41"/>
      <c r="B910" s="41"/>
      <c r="C910" s="41"/>
      <c r="D910" s="41"/>
      <c r="E910" s="41"/>
      <c r="F910" s="41"/>
      <c r="G910" s="41"/>
      <c r="H910" s="41"/>
      <c r="I910" s="41"/>
      <c r="J910" s="41"/>
      <c r="K910" s="41"/>
      <c r="L910" s="41"/>
      <c r="M910" s="41"/>
      <c r="N910" s="24"/>
      <c r="O910" s="24"/>
      <c r="P910" s="41"/>
      <c r="Q910" s="41"/>
      <c r="R910" s="41"/>
      <c r="S910" s="41"/>
      <c r="T910" s="41"/>
      <c r="U910" s="41"/>
      <c r="V910" s="41"/>
      <c r="W910" s="41"/>
      <c r="X910" s="41"/>
      <c r="Y910" s="41"/>
      <c r="Z910" s="41"/>
      <c r="AA910" s="41"/>
      <c r="AB910" s="41"/>
    </row>
    <row r="911" spans="1:28" ht="14.25" customHeight="1">
      <c r="A911" s="41"/>
      <c r="B911" s="41"/>
      <c r="C911" s="41"/>
      <c r="D911" s="41"/>
      <c r="E911" s="41"/>
      <c r="F911" s="41"/>
      <c r="G911" s="41"/>
      <c r="H911" s="41"/>
      <c r="I911" s="41"/>
      <c r="J911" s="41"/>
      <c r="K911" s="41"/>
      <c r="L911" s="41"/>
      <c r="M911" s="41"/>
      <c r="N911" s="24"/>
      <c r="O911" s="24"/>
      <c r="P911" s="41"/>
      <c r="Q911" s="41"/>
      <c r="R911" s="41"/>
      <c r="S911" s="41"/>
      <c r="T911" s="41"/>
      <c r="U911" s="41"/>
      <c r="V911" s="41"/>
      <c r="W911" s="41"/>
      <c r="X911" s="41"/>
      <c r="Y911" s="41"/>
      <c r="Z911" s="41"/>
      <c r="AA911" s="41"/>
      <c r="AB911" s="41"/>
    </row>
    <row r="912" spans="1:28" ht="14.25" customHeight="1">
      <c r="A912" s="41"/>
      <c r="B912" s="41"/>
      <c r="C912" s="41"/>
      <c r="D912" s="41"/>
      <c r="E912" s="41"/>
      <c r="F912" s="41"/>
      <c r="G912" s="41"/>
      <c r="H912" s="41"/>
      <c r="I912" s="41"/>
      <c r="J912" s="41"/>
      <c r="K912" s="41"/>
      <c r="L912" s="41"/>
      <c r="M912" s="41"/>
      <c r="N912" s="24"/>
      <c r="O912" s="24"/>
      <c r="P912" s="41"/>
      <c r="Q912" s="41"/>
      <c r="R912" s="41"/>
      <c r="S912" s="41"/>
      <c r="T912" s="41"/>
      <c r="U912" s="41"/>
      <c r="V912" s="41"/>
      <c r="W912" s="41"/>
      <c r="X912" s="41"/>
      <c r="Y912" s="41"/>
      <c r="Z912" s="41"/>
      <c r="AA912" s="41"/>
      <c r="AB912" s="41"/>
    </row>
    <row r="913" spans="1:28" ht="14.25" customHeight="1">
      <c r="A913" s="41"/>
      <c r="B913" s="41"/>
      <c r="C913" s="41"/>
      <c r="D913" s="41"/>
      <c r="E913" s="41"/>
      <c r="F913" s="41"/>
      <c r="G913" s="41"/>
      <c r="H913" s="41"/>
      <c r="I913" s="41"/>
      <c r="J913" s="41"/>
      <c r="K913" s="41"/>
      <c r="L913" s="41"/>
      <c r="M913" s="41"/>
      <c r="N913" s="24"/>
      <c r="O913" s="24"/>
      <c r="P913" s="41"/>
      <c r="Q913" s="41"/>
      <c r="R913" s="41"/>
      <c r="S913" s="41"/>
      <c r="T913" s="41"/>
      <c r="U913" s="41"/>
      <c r="V913" s="41"/>
      <c r="W913" s="41"/>
      <c r="X913" s="41"/>
      <c r="Y913" s="41"/>
      <c r="Z913" s="41"/>
      <c r="AA913" s="41"/>
      <c r="AB913" s="41"/>
    </row>
    <row r="914" spans="1:28" ht="14.25" customHeight="1">
      <c r="A914" s="41"/>
      <c r="B914" s="41"/>
      <c r="C914" s="41"/>
      <c r="D914" s="41"/>
      <c r="E914" s="41"/>
      <c r="F914" s="41"/>
      <c r="G914" s="41"/>
      <c r="H914" s="41"/>
      <c r="I914" s="41"/>
      <c r="J914" s="41"/>
      <c r="K914" s="41"/>
      <c r="L914" s="41"/>
      <c r="M914" s="41"/>
      <c r="N914" s="24"/>
      <c r="O914" s="24"/>
      <c r="P914" s="41"/>
      <c r="Q914" s="41"/>
      <c r="R914" s="41"/>
      <c r="S914" s="41"/>
      <c r="T914" s="41"/>
      <c r="U914" s="41"/>
      <c r="V914" s="41"/>
      <c r="W914" s="41"/>
      <c r="X914" s="41"/>
      <c r="Y914" s="41"/>
      <c r="Z914" s="41"/>
      <c r="AA914" s="41"/>
      <c r="AB914" s="41"/>
    </row>
    <row r="915" spans="1:28" ht="14.25" customHeight="1">
      <c r="A915" s="41"/>
      <c r="B915" s="41"/>
      <c r="C915" s="41"/>
      <c r="D915" s="41"/>
      <c r="E915" s="41"/>
      <c r="F915" s="41"/>
      <c r="G915" s="41"/>
      <c r="H915" s="41"/>
      <c r="I915" s="41"/>
      <c r="J915" s="41"/>
      <c r="K915" s="41"/>
      <c r="L915" s="41"/>
      <c r="M915" s="41"/>
      <c r="N915" s="24"/>
      <c r="O915" s="24"/>
      <c r="P915" s="41"/>
      <c r="Q915" s="41"/>
      <c r="R915" s="41"/>
      <c r="S915" s="41"/>
      <c r="T915" s="41"/>
      <c r="U915" s="41"/>
      <c r="V915" s="41"/>
      <c r="W915" s="41"/>
      <c r="X915" s="41"/>
      <c r="Y915" s="41"/>
      <c r="Z915" s="41"/>
      <c r="AA915" s="41"/>
      <c r="AB915" s="41"/>
    </row>
    <row r="916" spans="1:28" ht="14.25" customHeight="1">
      <c r="A916" s="41"/>
      <c r="B916" s="41"/>
      <c r="C916" s="41"/>
      <c r="D916" s="41"/>
      <c r="E916" s="41"/>
      <c r="F916" s="41"/>
      <c r="G916" s="41"/>
      <c r="H916" s="41"/>
      <c r="I916" s="41"/>
      <c r="J916" s="41"/>
      <c r="K916" s="41"/>
      <c r="L916" s="41"/>
      <c r="M916" s="41"/>
      <c r="N916" s="24"/>
      <c r="O916" s="24"/>
      <c r="P916" s="41"/>
      <c r="Q916" s="41"/>
      <c r="R916" s="41"/>
      <c r="S916" s="41"/>
      <c r="T916" s="41"/>
      <c r="U916" s="41"/>
      <c r="V916" s="41"/>
      <c r="W916" s="41"/>
      <c r="X916" s="41"/>
      <c r="Y916" s="41"/>
      <c r="Z916" s="41"/>
      <c r="AA916" s="41"/>
      <c r="AB916" s="41"/>
    </row>
    <row r="917" spans="1:28" ht="14.25" customHeight="1">
      <c r="A917" s="41"/>
      <c r="B917" s="41"/>
      <c r="C917" s="41"/>
      <c r="D917" s="41"/>
      <c r="E917" s="41"/>
      <c r="F917" s="41"/>
      <c r="G917" s="41"/>
      <c r="H917" s="41"/>
      <c r="I917" s="41"/>
      <c r="J917" s="41"/>
      <c r="K917" s="41"/>
      <c r="L917" s="41"/>
      <c r="M917" s="41"/>
      <c r="N917" s="24"/>
      <c r="O917" s="24"/>
      <c r="P917" s="41"/>
      <c r="Q917" s="41"/>
      <c r="R917" s="41"/>
      <c r="S917" s="41"/>
      <c r="T917" s="41"/>
      <c r="U917" s="41"/>
      <c r="V917" s="41"/>
      <c r="W917" s="41"/>
      <c r="X917" s="41"/>
      <c r="Y917" s="41"/>
      <c r="Z917" s="41"/>
      <c r="AA917" s="41"/>
      <c r="AB917" s="41"/>
    </row>
    <row r="918" spans="1:28" ht="14.25" customHeight="1">
      <c r="A918" s="41"/>
      <c r="B918" s="41"/>
      <c r="C918" s="41"/>
      <c r="D918" s="41"/>
      <c r="E918" s="41"/>
      <c r="F918" s="41"/>
      <c r="G918" s="41"/>
      <c r="H918" s="41"/>
      <c r="I918" s="41"/>
      <c r="J918" s="41"/>
      <c r="K918" s="41"/>
      <c r="L918" s="41"/>
      <c r="M918" s="41"/>
      <c r="N918" s="24"/>
      <c r="O918" s="24"/>
      <c r="P918" s="41"/>
      <c r="Q918" s="41"/>
      <c r="R918" s="41"/>
      <c r="S918" s="41"/>
      <c r="T918" s="41"/>
      <c r="U918" s="41"/>
      <c r="V918" s="41"/>
      <c r="W918" s="41"/>
      <c r="X918" s="41"/>
      <c r="Y918" s="41"/>
      <c r="Z918" s="41"/>
      <c r="AA918" s="41"/>
      <c r="AB918" s="41"/>
    </row>
    <row r="919" spans="1:28" ht="14.25" customHeight="1">
      <c r="A919" s="41"/>
      <c r="B919" s="41"/>
      <c r="C919" s="41"/>
      <c r="D919" s="41"/>
      <c r="E919" s="41"/>
      <c r="F919" s="41"/>
      <c r="G919" s="41"/>
      <c r="H919" s="41"/>
      <c r="I919" s="41"/>
      <c r="J919" s="41"/>
      <c r="K919" s="41"/>
      <c r="L919" s="41"/>
      <c r="M919" s="41"/>
      <c r="N919" s="24"/>
      <c r="O919" s="24"/>
      <c r="P919" s="41"/>
      <c r="Q919" s="41"/>
      <c r="R919" s="41"/>
      <c r="S919" s="41"/>
      <c r="T919" s="41"/>
      <c r="U919" s="41"/>
      <c r="V919" s="41"/>
      <c r="W919" s="41"/>
      <c r="X919" s="41"/>
      <c r="Y919" s="41"/>
      <c r="Z919" s="41"/>
      <c r="AA919" s="41"/>
      <c r="AB919" s="41"/>
    </row>
    <row r="920" spans="1:28" ht="14.25" customHeight="1">
      <c r="A920" s="41"/>
      <c r="B920" s="41"/>
      <c r="C920" s="41"/>
      <c r="D920" s="41"/>
      <c r="E920" s="41"/>
      <c r="F920" s="41"/>
      <c r="G920" s="41"/>
      <c r="H920" s="41"/>
      <c r="I920" s="41"/>
      <c r="J920" s="41"/>
      <c r="K920" s="41"/>
      <c r="L920" s="41"/>
      <c r="M920" s="41"/>
      <c r="N920" s="24"/>
      <c r="O920" s="24"/>
      <c r="P920" s="41"/>
      <c r="Q920" s="41"/>
      <c r="R920" s="41"/>
      <c r="S920" s="41"/>
      <c r="T920" s="41"/>
      <c r="U920" s="41"/>
      <c r="V920" s="41"/>
      <c r="W920" s="41"/>
      <c r="X920" s="41"/>
      <c r="Y920" s="41"/>
      <c r="Z920" s="41"/>
      <c r="AA920" s="41"/>
      <c r="AB920" s="41"/>
    </row>
    <row r="921" spans="1:28" ht="14.25" customHeight="1">
      <c r="A921" s="41"/>
      <c r="B921" s="41"/>
      <c r="C921" s="41"/>
      <c r="D921" s="41"/>
      <c r="E921" s="41"/>
      <c r="F921" s="41"/>
      <c r="G921" s="41"/>
      <c r="H921" s="41"/>
      <c r="I921" s="41"/>
      <c r="J921" s="41"/>
      <c r="K921" s="41"/>
      <c r="L921" s="41"/>
      <c r="M921" s="41"/>
      <c r="N921" s="24"/>
      <c r="O921" s="24"/>
      <c r="P921" s="41"/>
      <c r="Q921" s="41"/>
      <c r="R921" s="41"/>
      <c r="S921" s="41"/>
      <c r="T921" s="41"/>
      <c r="U921" s="41"/>
      <c r="V921" s="41"/>
      <c r="W921" s="41"/>
      <c r="X921" s="41"/>
      <c r="Y921" s="41"/>
      <c r="Z921" s="41"/>
      <c r="AA921" s="41"/>
      <c r="AB921" s="41"/>
    </row>
    <row r="922" spans="1:28" ht="14.25" customHeight="1">
      <c r="A922" s="41"/>
      <c r="B922" s="41"/>
      <c r="C922" s="41"/>
      <c r="D922" s="41"/>
      <c r="E922" s="41"/>
      <c r="F922" s="41"/>
      <c r="G922" s="41"/>
      <c r="H922" s="41"/>
      <c r="I922" s="41"/>
      <c r="J922" s="41"/>
      <c r="K922" s="41"/>
      <c r="L922" s="41"/>
      <c r="M922" s="41"/>
      <c r="N922" s="24"/>
      <c r="O922" s="24"/>
      <c r="P922" s="41"/>
      <c r="Q922" s="41"/>
      <c r="R922" s="41"/>
      <c r="S922" s="41"/>
      <c r="T922" s="41"/>
      <c r="U922" s="41"/>
      <c r="V922" s="41"/>
      <c r="W922" s="41"/>
      <c r="X922" s="41"/>
      <c r="Y922" s="41"/>
      <c r="Z922" s="41"/>
      <c r="AA922" s="41"/>
      <c r="AB922" s="41"/>
    </row>
    <row r="923" spans="1:28" ht="14.25" customHeight="1">
      <c r="A923" s="41"/>
      <c r="B923" s="41"/>
      <c r="C923" s="41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24"/>
      <c r="O923" s="24"/>
      <c r="P923" s="41"/>
      <c r="Q923" s="41"/>
      <c r="R923" s="41"/>
      <c r="S923" s="41"/>
      <c r="T923" s="41"/>
      <c r="U923" s="41"/>
      <c r="V923" s="41"/>
      <c r="W923" s="41"/>
      <c r="X923" s="41"/>
      <c r="Y923" s="41"/>
      <c r="Z923" s="41"/>
      <c r="AA923" s="41"/>
      <c r="AB923" s="41"/>
    </row>
    <row r="924" spans="1:28" ht="14.25" customHeight="1">
      <c r="A924" s="41"/>
      <c r="B924" s="41"/>
      <c r="C924" s="41"/>
      <c r="D924" s="41"/>
      <c r="E924" s="41"/>
      <c r="F924" s="41"/>
      <c r="G924" s="41"/>
      <c r="H924" s="41"/>
      <c r="I924" s="41"/>
      <c r="J924" s="41"/>
      <c r="K924" s="41"/>
      <c r="L924" s="41"/>
      <c r="M924" s="41"/>
      <c r="N924" s="24"/>
      <c r="O924" s="24"/>
      <c r="P924" s="41"/>
      <c r="Q924" s="41"/>
      <c r="R924" s="41"/>
      <c r="S924" s="41"/>
      <c r="T924" s="41"/>
      <c r="U924" s="41"/>
      <c r="V924" s="41"/>
      <c r="W924" s="41"/>
      <c r="X924" s="41"/>
      <c r="Y924" s="41"/>
      <c r="Z924" s="41"/>
      <c r="AA924" s="41"/>
      <c r="AB924" s="41"/>
    </row>
    <row r="925" spans="1:28" ht="14.25" customHeight="1">
      <c r="A925" s="41"/>
      <c r="B925" s="41"/>
      <c r="C925" s="41"/>
      <c r="D925" s="41"/>
      <c r="E925" s="41"/>
      <c r="F925" s="41"/>
      <c r="G925" s="41"/>
      <c r="H925" s="41"/>
      <c r="I925" s="41"/>
      <c r="J925" s="41"/>
      <c r="K925" s="41"/>
      <c r="L925" s="41"/>
      <c r="M925" s="41"/>
      <c r="N925" s="24"/>
      <c r="O925" s="24"/>
      <c r="P925" s="41"/>
      <c r="Q925" s="41"/>
      <c r="R925" s="41"/>
      <c r="S925" s="41"/>
      <c r="T925" s="41"/>
      <c r="U925" s="41"/>
      <c r="V925" s="41"/>
      <c r="W925" s="41"/>
      <c r="X925" s="41"/>
      <c r="Y925" s="41"/>
      <c r="Z925" s="41"/>
      <c r="AA925" s="41"/>
      <c r="AB925" s="41"/>
    </row>
    <row r="926" spans="1:28" ht="14.25" customHeight="1">
      <c r="A926" s="41"/>
      <c r="B926" s="41"/>
      <c r="C926" s="41"/>
      <c r="D926" s="41"/>
      <c r="E926" s="41"/>
      <c r="F926" s="41"/>
      <c r="G926" s="41"/>
      <c r="H926" s="41"/>
      <c r="I926" s="41"/>
      <c r="J926" s="41"/>
      <c r="K926" s="41"/>
      <c r="L926" s="41"/>
      <c r="M926" s="41"/>
      <c r="N926" s="24"/>
      <c r="O926" s="24"/>
      <c r="P926" s="41"/>
      <c r="Q926" s="41"/>
      <c r="R926" s="41"/>
      <c r="S926" s="41"/>
      <c r="T926" s="41"/>
      <c r="U926" s="41"/>
      <c r="V926" s="41"/>
      <c r="W926" s="41"/>
      <c r="X926" s="41"/>
      <c r="Y926" s="41"/>
      <c r="Z926" s="41"/>
      <c r="AA926" s="41"/>
      <c r="AB926" s="41"/>
    </row>
    <row r="927" spans="1:28" ht="14.25" customHeight="1">
      <c r="A927" s="41"/>
      <c r="B927" s="41"/>
      <c r="C927" s="41"/>
      <c r="D927" s="41"/>
      <c r="E927" s="41"/>
      <c r="F927" s="41"/>
      <c r="G927" s="41"/>
      <c r="H927" s="41"/>
      <c r="I927" s="41"/>
      <c r="J927" s="41"/>
      <c r="K927" s="41"/>
      <c r="L927" s="41"/>
      <c r="M927" s="41"/>
      <c r="N927" s="24"/>
      <c r="O927" s="24"/>
      <c r="P927" s="41"/>
      <c r="Q927" s="41"/>
      <c r="R927" s="41"/>
      <c r="S927" s="41"/>
      <c r="T927" s="41"/>
      <c r="U927" s="41"/>
      <c r="V927" s="41"/>
      <c r="W927" s="41"/>
      <c r="X927" s="41"/>
      <c r="Y927" s="41"/>
      <c r="Z927" s="41"/>
      <c r="AA927" s="41"/>
      <c r="AB927" s="41"/>
    </row>
    <row r="928" spans="1:28" ht="14.25" customHeight="1">
      <c r="A928" s="41"/>
      <c r="B928" s="41"/>
      <c r="C928" s="41"/>
      <c r="D928" s="41"/>
      <c r="E928" s="41"/>
      <c r="F928" s="41"/>
      <c r="G928" s="41"/>
      <c r="H928" s="41"/>
      <c r="I928" s="41"/>
      <c r="J928" s="41"/>
      <c r="K928" s="41"/>
      <c r="L928" s="41"/>
      <c r="M928" s="41"/>
      <c r="N928" s="24"/>
      <c r="O928" s="24"/>
      <c r="P928" s="41"/>
      <c r="Q928" s="41"/>
      <c r="R928" s="41"/>
      <c r="S928" s="41"/>
      <c r="T928" s="41"/>
      <c r="U928" s="41"/>
      <c r="V928" s="41"/>
      <c r="W928" s="41"/>
      <c r="X928" s="41"/>
      <c r="Y928" s="41"/>
      <c r="Z928" s="41"/>
      <c r="AA928" s="41"/>
      <c r="AB928" s="41"/>
    </row>
    <row r="929" spans="1:28" ht="14.25" customHeight="1">
      <c r="A929" s="41"/>
      <c r="B929" s="41"/>
      <c r="C929" s="41"/>
      <c r="D929" s="41"/>
      <c r="E929" s="41"/>
      <c r="F929" s="41"/>
      <c r="G929" s="41"/>
      <c r="H929" s="41"/>
      <c r="I929" s="41"/>
      <c r="J929" s="41"/>
      <c r="K929" s="41"/>
      <c r="L929" s="41"/>
      <c r="M929" s="41"/>
      <c r="N929" s="24"/>
      <c r="O929" s="24"/>
      <c r="P929" s="41"/>
      <c r="Q929" s="41"/>
      <c r="R929" s="41"/>
      <c r="S929" s="41"/>
      <c r="T929" s="41"/>
      <c r="U929" s="41"/>
      <c r="V929" s="41"/>
      <c r="W929" s="41"/>
      <c r="X929" s="41"/>
      <c r="Y929" s="41"/>
      <c r="Z929" s="41"/>
      <c r="AA929" s="41"/>
      <c r="AB929" s="41"/>
    </row>
    <row r="930" spans="1:28" ht="14.25" customHeight="1">
      <c r="A930" s="41"/>
      <c r="B930" s="41"/>
      <c r="C930" s="41"/>
      <c r="D930" s="41"/>
      <c r="E930" s="41"/>
      <c r="F930" s="41"/>
      <c r="G930" s="41"/>
      <c r="H930" s="41"/>
      <c r="I930" s="41"/>
      <c r="J930" s="41"/>
      <c r="K930" s="41"/>
      <c r="L930" s="41"/>
      <c r="M930" s="41"/>
      <c r="N930" s="24"/>
      <c r="O930" s="24"/>
      <c r="P930" s="41"/>
      <c r="Q930" s="41"/>
      <c r="R930" s="41"/>
      <c r="S930" s="41"/>
      <c r="T930" s="41"/>
      <c r="U930" s="41"/>
      <c r="V930" s="41"/>
      <c r="W930" s="41"/>
      <c r="X930" s="41"/>
      <c r="Y930" s="41"/>
      <c r="Z930" s="41"/>
      <c r="AA930" s="41"/>
      <c r="AB930" s="41"/>
    </row>
    <row r="931" spans="1:28" ht="14.25" customHeight="1">
      <c r="A931" s="41"/>
      <c r="B931" s="41"/>
      <c r="C931" s="41"/>
      <c r="D931" s="41"/>
      <c r="E931" s="41"/>
      <c r="F931" s="41"/>
      <c r="G931" s="41"/>
      <c r="H931" s="41"/>
      <c r="I931" s="41"/>
      <c r="J931" s="41"/>
      <c r="K931" s="41"/>
      <c r="L931" s="41"/>
      <c r="M931" s="41"/>
      <c r="N931" s="24"/>
      <c r="O931" s="24"/>
      <c r="P931" s="41"/>
      <c r="Q931" s="41"/>
      <c r="R931" s="41"/>
      <c r="S931" s="41"/>
      <c r="T931" s="41"/>
      <c r="U931" s="41"/>
      <c r="V931" s="41"/>
      <c r="W931" s="41"/>
      <c r="X931" s="41"/>
      <c r="Y931" s="41"/>
      <c r="Z931" s="41"/>
      <c r="AA931" s="41"/>
      <c r="AB931" s="41"/>
    </row>
    <row r="932" spans="1:28" ht="14.25" customHeight="1">
      <c r="A932" s="41"/>
      <c r="B932" s="41"/>
      <c r="C932" s="41"/>
      <c r="D932" s="41"/>
      <c r="E932" s="41"/>
      <c r="F932" s="41"/>
      <c r="G932" s="41"/>
      <c r="H932" s="41"/>
      <c r="I932" s="41"/>
      <c r="J932" s="41"/>
      <c r="K932" s="41"/>
      <c r="L932" s="41"/>
      <c r="M932" s="41"/>
      <c r="N932" s="24"/>
      <c r="O932" s="24"/>
      <c r="P932" s="41"/>
      <c r="Q932" s="41"/>
      <c r="R932" s="41"/>
      <c r="S932" s="41"/>
      <c r="T932" s="41"/>
      <c r="U932" s="41"/>
      <c r="V932" s="41"/>
      <c r="W932" s="41"/>
      <c r="X932" s="41"/>
      <c r="Y932" s="41"/>
      <c r="Z932" s="41"/>
      <c r="AA932" s="41"/>
      <c r="AB932" s="41"/>
    </row>
    <row r="933" spans="1:28" ht="14.25" customHeight="1">
      <c r="A933" s="41"/>
      <c r="B933" s="41"/>
      <c r="C933" s="41"/>
      <c r="D933" s="41"/>
      <c r="E933" s="41"/>
      <c r="F933" s="41"/>
      <c r="G933" s="41"/>
      <c r="H933" s="41"/>
      <c r="I933" s="41"/>
      <c r="J933" s="41"/>
      <c r="K933" s="41"/>
      <c r="L933" s="41"/>
      <c r="M933" s="41"/>
      <c r="N933" s="24"/>
      <c r="O933" s="24"/>
      <c r="P933" s="41"/>
      <c r="Q933" s="41"/>
      <c r="R933" s="41"/>
      <c r="S933" s="41"/>
      <c r="T933" s="41"/>
      <c r="U933" s="41"/>
      <c r="V933" s="41"/>
      <c r="W933" s="41"/>
      <c r="X933" s="41"/>
      <c r="Y933" s="41"/>
      <c r="Z933" s="41"/>
      <c r="AA933" s="41"/>
      <c r="AB933" s="41"/>
    </row>
    <row r="934" spans="1:28" ht="14.25" customHeight="1">
      <c r="A934" s="41"/>
      <c r="B934" s="41"/>
      <c r="C934" s="41"/>
      <c r="D934" s="41"/>
      <c r="E934" s="41"/>
      <c r="F934" s="41"/>
      <c r="G934" s="41"/>
      <c r="H934" s="41"/>
      <c r="I934" s="41"/>
      <c r="J934" s="41"/>
      <c r="K934" s="41"/>
      <c r="L934" s="41"/>
      <c r="M934" s="41"/>
      <c r="N934" s="24"/>
      <c r="O934" s="24"/>
      <c r="P934" s="41"/>
      <c r="Q934" s="41"/>
      <c r="R934" s="41"/>
      <c r="S934" s="41"/>
      <c r="T934" s="41"/>
      <c r="U934" s="41"/>
      <c r="V934" s="41"/>
      <c r="W934" s="41"/>
      <c r="X934" s="41"/>
      <c r="Y934" s="41"/>
      <c r="Z934" s="41"/>
      <c r="AA934" s="41"/>
      <c r="AB934" s="41"/>
    </row>
    <row r="935" spans="1:28" ht="14.25" customHeight="1">
      <c r="A935" s="41"/>
      <c r="B935" s="41"/>
      <c r="C935" s="41"/>
      <c r="D935" s="41"/>
      <c r="E935" s="41"/>
      <c r="F935" s="41"/>
      <c r="G935" s="41"/>
      <c r="H935" s="41"/>
      <c r="I935" s="41"/>
      <c r="J935" s="41"/>
      <c r="K935" s="41"/>
      <c r="L935" s="41"/>
      <c r="M935" s="41"/>
      <c r="N935" s="24"/>
      <c r="O935" s="24"/>
      <c r="P935" s="41"/>
      <c r="Q935" s="41"/>
      <c r="R935" s="41"/>
      <c r="S935" s="41"/>
      <c r="T935" s="41"/>
      <c r="U935" s="41"/>
      <c r="V935" s="41"/>
      <c r="W935" s="41"/>
      <c r="X935" s="41"/>
      <c r="Y935" s="41"/>
      <c r="Z935" s="41"/>
      <c r="AA935" s="41"/>
      <c r="AB935" s="41"/>
    </row>
    <row r="936" spans="1:28" ht="14.25" customHeight="1">
      <c r="A936" s="41"/>
      <c r="B936" s="41"/>
      <c r="C936" s="41"/>
      <c r="D936" s="41"/>
      <c r="E936" s="41"/>
      <c r="F936" s="41"/>
      <c r="G936" s="41"/>
      <c r="H936" s="41"/>
      <c r="I936" s="41"/>
      <c r="J936" s="41"/>
      <c r="K936" s="41"/>
      <c r="L936" s="41"/>
      <c r="M936" s="41"/>
      <c r="N936" s="24"/>
      <c r="O936" s="24"/>
      <c r="P936" s="41"/>
      <c r="Q936" s="41"/>
      <c r="R936" s="41"/>
      <c r="S936" s="41"/>
      <c r="T936" s="41"/>
      <c r="U936" s="41"/>
      <c r="V936" s="41"/>
      <c r="W936" s="41"/>
      <c r="X936" s="41"/>
      <c r="Y936" s="41"/>
      <c r="Z936" s="41"/>
      <c r="AA936" s="41"/>
      <c r="AB936" s="41"/>
    </row>
    <row r="937" spans="1:28" ht="14.25" customHeight="1">
      <c r="A937" s="41"/>
      <c r="B937" s="41"/>
      <c r="C937" s="41"/>
      <c r="D937" s="41"/>
      <c r="E937" s="41"/>
      <c r="F937" s="41"/>
      <c r="G937" s="41"/>
      <c r="H937" s="41"/>
      <c r="I937" s="41"/>
      <c r="J937" s="41"/>
      <c r="K937" s="41"/>
      <c r="L937" s="41"/>
      <c r="M937" s="41"/>
      <c r="N937" s="24"/>
      <c r="O937" s="24"/>
      <c r="P937" s="41"/>
      <c r="Q937" s="41"/>
      <c r="R937" s="41"/>
      <c r="S937" s="41"/>
      <c r="T937" s="41"/>
      <c r="U937" s="41"/>
      <c r="V937" s="41"/>
      <c r="W937" s="41"/>
      <c r="X937" s="41"/>
      <c r="Y937" s="41"/>
      <c r="Z937" s="41"/>
      <c r="AA937" s="41"/>
      <c r="AB937" s="41"/>
    </row>
    <row r="938" spans="1:28" ht="14.25" customHeight="1">
      <c r="A938" s="41"/>
      <c r="B938" s="41"/>
      <c r="C938" s="41"/>
      <c r="D938" s="41"/>
      <c r="E938" s="41"/>
      <c r="F938" s="41"/>
      <c r="G938" s="41"/>
      <c r="H938" s="41"/>
      <c r="I938" s="41"/>
      <c r="J938" s="41"/>
      <c r="K938" s="41"/>
      <c r="L938" s="41"/>
      <c r="M938" s="41"/>
      <c r="N938" s="24"/>
      <c r="O938" s="24"/>
      <c r="P938" s="41"/>
      <c r="Q938" s="41"/>
      <c r="R938" s="41"/>
      <c r="S938" s="41"/>
      <c r="T938" s="41"/>
      <c r="U938" s="41"/>
      <c r="V938" s="41"/>
      <c r="W938" s="41"/>
      <c r="X938" s="41"/>
      <c r="Y938" s="41"/>
      <c r="Z938" s="41"/>
      <c r="AA938" s="41"/>
      <c r="AB938" s="41"/>
    </row>
    <row r="939" spans="1:28" ht="14.25" customHeight="1">
      <c r="A939" s="41"/>
      <c r="B939" s="41"/>
      <c r="C939" s="41"/>
      <c r="D939" s="41"/>
      <c r="E939" s="41"/>
      <c r="F939" s="41"/>
      <c r="G939" s="41"/>
      <c r="H939" s="41"/>
      <c r="I939" s="41"/>
      <c r="J939" s="41"/>
      <c r="K939" s="41"/>
      <c r="L939" s="41"/>
      <c r="M939" s="41"/>
      <c r="N939" s="24"/>
      <c r="O939" s="24"/>
      <c r="P939" s="41"/>
      <c r="Q939" s="41"/>
      <c r="R939" s="41"/>
      <c r="S939" s="41"/>
      <c r="T939" s="41"/>
      <c r="U939" s="41"/>
      <c r="V939" s="41"/>
      <c r="W939" s="41"/>
      <c r="X939" s="41"/>
      <c r="Y939" s="41"/>
      <c r="Z939" s="41"/>
      <c r="AA939" s="41"/>
      <c r="AB939" s="41"/>
    </row>
    <row r="940" spans="1:28" ht="14.25" customHeight="1">
      <c r="A940" s="41"/>
      <c r="B940" s="41"/>
      <c r="C940" s="41"/>
      <c r="D940" s="41"/>
      <c r="E940" s="41"/>
      <c r="F940" s="41"/>
      <c r="G940" s="41"/>
      <c r="H940" s="41"/>
      <c r="I940" s="41"/>
      <c r="J940" s="41"/>
      <c r="K940" s="41"/>
      <c r="L940" s="41"/>
      <c r="M940" s="41"/>
      <c r="N940" s="24"/>
      <c r="O940" s="24"/>
      <c r="P940" s="41"/>
      <c r="Q940" s="41"/>
      <c r="R940" s="41"/>
      <c r="S940" s="41"/>
      <c r="T940" s="41"/>
      <c r="U940" s="41"/>
      <c r="V940" s="41"/>
      <c r="W940" s="41"/>
      <c r="X940" s="41"/>
      <c r="Y940" s="41"/>
      <c r="Z940" s="41"/>
      <c r="AA940" s="41"/>
      <c r="AB940" s="41"/>
    </row>
    <row r="941" spans="1:28" ht="14.25" customHeight="1">
      <c r="A941" s="41"/>
      <c r="B941" s="41"/>
      <c r="C941" s="41"/>
      <c r="D941" s="41"/>
      <c r="E941" s="41"/>
      <c r="F941" s="41"/>
      <c r="G941" s="41"/>
      <c r="H941" s="41"/>
      <c r="I941" s="41"/>
      <c r="J941" s="41"/>
      <c r="K941" s="41"/>
      <c r="L941" s="41"/>
      <c r="M941" s="41"/>
      <c r="N941" s="24"/>
      <c r="O941" s="24"/>
      <c r="P941" s="41"/>
      <c r="Q941" s="41"/>
      <c r="R941" s="41"/>
      <c r="S941" s="41"/>
      <c r="T941" s="41"/>
      <c r="U941" s="41"/>
      <c r="V941" s="41"/>
      <c r="W941" s="41"/>
      <c r="X941" s="41"/>
      <c r="Y941" s="41"/>
      <c r="Z941" s="41"/>
      <c r="AA941" s="41"/>
      <c r="AB941" s="41"/>
    </row>
    <row r="942" spans="1:28" ht="14.25" customHeight="1">
      <c r="A942" s="41"/>
      <c r="B942" s="41"/>
      <c r="C942" s="41"/>
      <c r="D942" s="41"/>
      <c r="E942" s="41"/>
      <c r="F942" s="41"/>
      <c r="G942" s="41"/>
      <c r="H942" s="41"/>
      <c r="I942" s="41"/>
      <c r="J942" s="41"/>
      <c r="K942" s="41"/>
      <c r="L942" s="41"/>
      <c r="M942" s="41"/>
      <c r="N942" s="24"/>
      <c r="O942" s="24"/>
      <c r="P942" s="41"/>
      <c r="Q942" s="41"/>
      <c r="R942" s="41"/>
      <c r="S942" s="41"/>
      <c r="T942" s="41"/>
      <c r="U942" s="41"/>
      <c r="V942" s="41"/>
      <c r="W942" s="41"/>
      <c r="X942" s="41"/>
      <c r="Y942" s="41"/>
      <c r="Z942" s="41"/>
      <c r="AA942" s="41"/>
      <c r="AB942" s="41"/>
    </row>
    <row r="943" spans="1:28" ht="14.25" customHeight="1">
      <c r="A943" s="41"/>
      <c r="B943" s="41"/>
      <c r="C943" s="41"/>
      <c r="D943" s="41"/>
      <c r="E943" s="41"/>
      <c r="F943" s="41"/>
      <c r="G943" s="41"/>
      <c r="H943" s="41"/>
      <c r="I943" s="41"/>
      <c r="J943" s="41"/>
      <c r="K943" s="41"/>
      <c r="L943" s="41"/>
      <c r="M943" s="41"/>
      <c r="N943" s="24"/>
      <c r="O943" s="24"/>
      <c r="P943" s="41"/>
      <c r="Q943" s="41"/>
      <c r="R943" s="41"/>
      <c r="S943" s="41"/>
      <c r="T943" s="41"/>
      <c r="U943" s="41"/>
      <c r="V943" s="41"/>
      <c r="W943" s="41"/>
      <c r="X943" s="41"/>
      <c r="Y943" s="41"/>
      <c r="Z943" s="41"/>
      <c r="AA943" s="41"/>
      <c r="AB943" s="41"/>
    </row>
    <row r="944" spans="1:28" ht="14.25" customHeight="1">
      <c r="A944" s="41"/>
      <c r="B944" s="41"/>
      <c r="C944" s="41"/>
      <c r="D944" s="41"/>
      <c r="E944" s="41"/>
      <c r="F944" s="41"/>
      <c r="G944" s="41"/>
      <c r="H944" s="41"/>
      <c r="I944" s="41"/>
      <c r="J944" s="41"/>
      <c r="K944" s="41"/>
      <c r="L944" s="41"/>
      <c r="M944" s="41"/>
      <c r="N944" s="24"/>
      <c r="O944" s="24"/>
      <c r="P944" s="41"/>
      <c r="Q944" s="41"/>
      <c r="R944" s="41"/>
      <c r="S944" s="41"/>
      <c r="T944" s="41"/>
      <c r="U944" s="41"/>
      <c r="V944" s="41"/>
      <c r="W944" s="41"/>
      <c r="X944" s="41"/>
      <c r="Y944" s="41"/>
      <c r="Z944" s="41"/>
      <c r="AA944" s="41"/>
      <c r="AB944" s="41"/>
    </row>
    <row r="945" spans="1:28" ht="14.25" customHeight="1">
      <c r="A945" s="41"/>
      <c r="B945" s="41"/>
      <c r="C945" s="41"/>
      <c r="D945" s="41"/>
      <c r="E945" s="41"/>
      <c r="F945" s="41"/>
      <c r="G945" s="41"/>
      <c r="H945" s="41"/>
      <c r="I945" s="41"/>
      <c r="J945" s="41"/>
      <c r="K945" s="41"/>
      <c r="L945" s="41"/>
      <c r="M945" s="41"/>
      <c r="N945" s="24"/>
      <c r="O945" s="24"/>
      <c r="P945" s="41"/>
      <c r="Q945" s="41"/>
      <c r="R945" s="41"/>
      <c r="S945" s="41"/>
      <c r="T945" s="41"/>
      <c r="U945" s="41"/>
      <c r="V945" s="41"/>
      <c r="W945" s="41"/>
      <c r="X945" s="41"/>
      <c r="Y945" s="41"/>
      <c r="Z945" s="41"/>
      <c r="AA945" s="41"/>
      <c r="AB945" s="41"/>
    </row>
    <row r="946" spans="1:28" ht="14.25" customHeight="1">
      <c r="A946" s="41"/>
      <c r="B946" s="41"/>
      <c r="C946" s="41"/>
      <c r="D946" s="41"/>
      <c r="E946" s="41"/>
      <c r="F946" s="41"/>
      <c r="G946" s="41"/>
      <c r="H946" s="41"/>
      <c r="I946" s="41"/>
      <c r="J946" s="41"/>
      <c r="K946" s="41"/>
      <c r="L946" s="41"/>
      <c r="M946" s="41"/>
      <c r="N946" s="24"/>
      <c r="O946" s="24"/>
      <c r="P946" s="41"/>
      <c r="Q946" s="41"/>
      <c r="R946" s="41"/>
      <c r="S946" s="41"/>
      <c r="T946" s="41"/>
      <c r="U946" s="41"/>
      <c r="V946" s="41"/>
      <c r="W946" s="41"/>
      <c r="X946" s="41"/>
      <c r="Y946" s="41"/>
      <c r="Z946" s="41"/>
      <c r="AA946" s="41"/>
      <c r="AB946" s="41"/>
    </row>
    <row r="947" spans="1:28" ht="14.25" customHeight="1">
      <c r="A947" s="41"/>
      <c r="B947" s="41"/>
      <c r="C947" s="41"/>
      <c r="D947" s="41"/>
      <c r="E947" s="41"/>
      <c r="F947" s="41"/>
      <c r="G947" s="41"/>
      <c r="H947" s="41"/>
      <c r="I947" s="41"/>
      <c r="J947" s="41"/>
      <c r="K947" s="41"/>
      <c r="L947" s="41"/>
      <c r="M947" s="41"/>
      <c r="N947" s="24"/>
      <c r="O947" s="24"/>
      <c r="P947" s="41"/>
      <c r="Q947" s="41"/>
      <c r="R947" s="41"/>
      <c r="S947" s="41"/>
      <c r="T947" s="41"/>
      <c r="U947" s="41"/>
      <c r="V947" s="41"/>
      <c r="W947" s="41"/>
      <c r="X947" s="41"/>
      <c r="Y947" s="41"/>
      <c r="Z947" s="41"/>
      <c r="AA947" s="41"/>
      <c r="AB947" s="41"/>
    </row>
    <row r="948" spans="1:28" ht="14.25" customHeight="1">
      <c r="A948" s="41"/>
      <c r="B948" s="41"/>
      <c r="C948" s="41"/>
      <c r="D948" s="41"/>
      <c r="E948" s="41"/>
      <c r="F948" s="41"/>
      <c r="G948" s="41"/>
      <c r="H948" s="41"/>
      <c r="I948" s="41"/>
      <c r="J948" s="41"/>
      <c r="K948" s="41"/>
      <c r="L948" s="41"/>
      <c r="M948" s="41"/>
      <c r="N948" s="24"/>
      <c r="O948" s="24"/>
      <c r="P948" s="41"/>
      <c r="Q948" s="41"/>
      <c r="R948" s="41"/>
      <c r="S948" s="41"/>
      <c r="T948" s="41"/>
      <c r="U948" s="41"/>
      <c r="V948" s="41"/>
      <c r="W948" s="41"/>
      <c r="X948" s="41"/>
      <c r="Y948" s="41"/>
      <c r="Z948" s="41"/>
      <c r="AA948" s="41"/>
      <c r="AB948" s="41"/>
    </row>
    <row r="949" spans="1:28" ht="14.25" customHeight="1">
      <c r="A949" s="41"/>
      <c r="B949" s="41"/>
      <c r="C949" s="41"/>
      <c r="D949" s="41"/>
      <c r="E949" s="41"/>
      <c r="F949" s="41"/>
      <c r="G949" s="41"/>
      <c r="H949" s="41"/>
      <c r="I949" s="41"/>
      <c r="J949" s="41"/>
      <c r="K949" s="41"/>
      <c r="L949" s="41"/>
      <c r="M949" s="41"/>
      <c r="N949" s="24"/>
      <c r="O949" s="24"/>
      <c r="P949" s="41"/>
      <c r="Q949" s="41"/>
      <c r="R949" s="41"/>
      <c r="S949" s="41"/>
      <c r="T949" s="41"/>
      <c r="U949" s="41"/>
      <c r="V949" s="41"/>
      <c r="W949" s="41"/>
      <c r="X949" s="41"/>
      <c r="Y949" s="41"/>
      <c r="Z949" s="41"/>
      <c r="AA949" s="41"/>
      <c r="AB949" s="41"/>
    </row>
    <row r="950" spans="1:28" ht="14.25" customHeight="1">
      <c r="A950" s="41"/>
      <c r="B950" s="41"/>
      <c r="C950" s="41"/>
      <c r="D950" s="41"/>
      <c r="E950" s="41"/>
      <c r="F950" s="41"/>
      <c r="G950" s="41"/>
      <c r="H950" s="41"/>
      <c r="I950" s="41"/>
      <c r="J950" s="41"/>
      <c r="K950" s="41"/>
      <c r="L950" s="41"/>
      <c r="M950" s="41"/>
      <c r="N950" s="24"/>
      <c r="O950" s="24"/>
      <c r="P950" s="41"/>
      <c r="Q950" s="41"/>
      <c r="R950" s="41"/>
      <c r="S950" s="41"/>
      <c r="T950" s="41"/>
      <c r="U950" s="41"/>
      <c r="V950" s="41"/>
      <c r="W950" s="41"/>
      <c r="X950" s="41"/>
      <c r="Y950" s="41"/>
      <c r="Z950" s="41"/>
      <c r="AA950" s="41"/>
      <c r="AB950" s="41"/>
    </row>
    <row r="951" spans="1:28" ht="14.25" customHeight="1">
      <c r="A951" s="41"/>
      <c r="B951" s="41"/>
      <c r="C951" s="41"/>
      <c r="D951" s="41"/>
      <c r="E951" s="41"/>
      <c r="F951" s="41"/>
      <c r="G951" s="41"/>
      <c r="H951" s="41"/>
      <c r="I951" s="41"/>
      <c r="J951" s="41"/>
      <c r="K951" s="41"/>
      <c r="L951" s="41"/>
      <c r="M951" s="41"/>
      <c r="N951" s="24"/>
      <c r="O951" s="24"/>
      <c r="P951" s="41"/>
      <c r="Q951" s="41"/>
      <c r="R951" s="41"/>
      <c r="S951" s="41"/>
      <c r="T951" s="41"/>
      <c r="U951" s="41"/>
      <c r="V951" s="41"/>
      <c r="W951" s="41"/>
      <c r="X951" s="41"/>
      <c r="Y951" s="41"/>
      <c r="Z951" s="41"/>
      <c r="AA951" s="41"/>
      <c r="AB951" s="41"/>
    </row>
    <row r="952" spans="1:28" ht="14.25" customHeight="1">
      <c r="A952" s="41"/>
      <c r="B952" s="41"/>
      <c r="C952" s="41"/>
      <c r="D952" s="41"/>
      <c r="E952" s="41"/>
      <c r="F952" s="41"/>
      <c r="G952" s="41"/>
      <c r="H952" s="41"/>
      <c r="I952" s="41"/>
      <c r="J952" s="41"/>
      <c r="K952" s="41"/>
      <c r="L952" s="41"/>
      <c r="M952" s="41"/>
      <c r="N952" s="24"/>
      <c r="O952" s="24"/>
      <c r="P952" s="41"/>
      <c r="Q952" s="41"/>
      <c r="R952" s="41"/>
      <c r="S952" s="41"/>
      <c r="T952" s="41"/>
      <c r="U952" s="41"/>
      <c r="V952" s="41"/>
      <c r="W952" s="41"/>
      <c r="X952" s="41"/>
      <c r="Y952" s="41"/>
      <c r="Z952" s="41"/>
      <c r="AA952" s="41"/>
      <c r="AB952" s="41"/>
    </row>
    <row r="953" spans="1:28" ht="14.25" customHeight="1">
      <c r="A953" s="41"/>
      <c r="B953" s="41"/>
      <c r="C953" s="41"/>
      <c r="D953" s="41"/>
      <c r="E953" s="41"/>
      <c r="F953" s="41"/>
      <c r="G953" s="41"/>
      <c r="H953" s="41"/>
      <c r="I953" s="41"/>
      <c r="J953" s="41"/>
      <c r="K953" s="41"/>
      <c r="L953" s="41"/>
      <c r="M953" s="41"/>
      <c r="N953" s="24"/>
      <c r="O953" s="24"/>
      <c r="P953" s="41"/>
      <c r="Q953" s="41"/>
      <c r="R953" s="41"/>
      <c r="S953" s="41"/>
      <c r="T953" s="41"/>
      <c r="U953" s="41"/>
      <c r="V953" s="41"/>
      <c r="W953" s="41"/>
      <c r="X953" s="41"/>
      <c r="Y953" s="41"/>
      <c r="Z953" s="41"/>
      <c r="AA953" s="41"/>
      <c r="AB953" s="41"/>
    </row>
    <row r="954" spans="1:28" ht="14.25" customHeight="1">
      <c r="A954" s="41"/>
      <c r="B954" s="41"/>
      <c r="C954" s="41"/>
      <c r="D954" s="41"/>
      <c r="E954" s="41"/>
      <c r="F954" s="41"/>
      <c r="G954" s="41"/>
      <c r="H954" s="41"/>
      <c r="I954" s="41"/>
      <c r="J954" s="41"/>
      <c r="K954" s="41"/>
      <c r="L954" s="41"/>
      <c r="M954" s="41"/>
      <c r="N954" s="24"/>
      <c r="O954" s="24"/>
      <c r="P954" s="41"/>
      <c r="Q954" s="41"/>
      <c r="R954" s="41"/>
      <c r="S954" s="41"/>
      <c r="T954" s="41"/>
      <c r="U954" s="41"/>
      <c r="V954" s="41"/>
      <c r="W954" s="41"/>
      <c r="X954" s="41"/>
      <c r="Y954" s="41"/>
      <c r="Z954" s="41"/>
      <c r="AA954" s="41"/>
      <c r="AB954" s="41"/>
    </row>
    <row r="955" spans="1:28" ht="14.25" customHeight="1">
      <c r="A955" s="41"/>
      <c r="B955" s="41"/>
      <c r="C955" s="41"/>
      <c r="D955" s="41"/>
      <c r="E955" s="41"/>
      <c r="F955" s="41"/>
      <c r="G955" s="41"/>
      <c r="H955" s="41"/>
      <c r="I955" s="41"/>
      <c r="J955" s="41"/>
      <c r="K955" s="41"/>
      <c r="L955" s="41"/>
      <c r="M955" s="41"/>
      <c r="N955" s="24"/>
      <c r="O955" s="24"/>
      <c r="P955" s="41"/>
      <c r="Q955" s="41"/>
      <c r="R955" s="41"/>
      <c r="S955" s="41"/>
      <c r="T955" s="41"/>
      <c r="U955" s="41"/>
      <c r="V955" s="41"/>
      <c r="W955" s="41"/>
      <c r="X955" s="41"/>
      <c r="Y955" s="41"/>
      <c r="Z955" s="41"/>
      <c r="AA955" s="41"/>
      <c r="AB955" s="41"/>
    </row>
    <row r="956" spans="1:28" ht="14.25" customHeight="1">
      <c r="A956" s="41"/>
      <c r="B956" s="41"/>
      <c r="C956" s="41"/>
      <c r="D956" s="41"/>
      <c r="E956" s="41"/>
      <c r="F956" s="41"/>
      <c r="G956" s="41"/>
      <c r="H956" s="41"/>
      <c r="I956" s="41"/>
      <c r="J956" s="41"/>
      <c r="K956" s="41"/>
      <c r="L956" s="41"/>
      <c r="M956" s="41"/>
      <c r="N956" s="24"/>
      <c r="O956" s="24"/>
      <c r="P956" s="41"/>
      <c r="Q956" s="41"/>
      <c r="R956" s="41"/>
      <c r="S956" s="41"/>
      <c r="T956" s="41"/>
      <c r="U956" s="41"/>
      <c r="V956" s="41"/>
      <c r="W956" s="41"/>
      <c r="X956" s="41"/>
      <c r="Y956" s="41"/>
      <c r="Z956" s="41"/>
      <c r="AA956" s="41"/>
      <c r="AB956" s="41"/>
    </row>
    <row r="957" spans="1:28" ht="14.25" customHeight="1">
      <c r="A957" s="41"/>
      <c r="B957" s="41"/>
      <c r="C957" s="41"/>
      <c r="D957" s="41"/>
      <c r="E957" s="41"/>
      <c r="F957" s="41"/>
      <c r="G957" s="41"/>
      <c r="H957" s="41"/>
      <c r="I957" s="41"/>
      <c r="J957" s="41"/>
      <c r="K957" s="41"/>
      <c r="L957" s="41"/>
      <c r="M957" s="41"/>
      <c r="N957" s="24"/>
      <c r="O957" s="24"/>
      <c r="P957" s="41"/>
      <c r="Q957" s="41"/>
      <c r="R957" s="41"/>
      <c r="S957" s="41"/>
      <c r="T957" s="41"/>
      <c r="U957" s="41"/>
      <c r="V957" s="41"/>
      <c r="W957" s="41"/>
      <c r="X957" s="41"/>
      <c r="Y957" s="41"/>
      <c r="Z957" s="41"/>
      <c r="AA957" s="41"/>
      <c r="AB957" s="41"/>
    </row>
    <row r="958" spans="1:28" ht="14.25" customHeight="1">
      <c r="A958" s="41"/>
      <c r="B958" s="41"/>
      <c r="C958" s="41"/>
      <c r="D958" s="41"/>
      <c r="E958" s="41"/>
      <c r="F958" s="41"/>
      <c r="G958" s="41"/>
      <c r="H958" s="41"/>
      <c r="I958" s="41"/>
      <c r="J958" s="41"/>
      <c r="K958" s="41"/>
      <c r="L958" s="41"/>
      <c r="M958" s="41"/>
      <c r="N958" s="24"/>
      <c r="O958" s="24"/>
      <c r="P958" s="41"/>
      <c r="Q958" s="41"/>
      <c r="R958" s="41"/>
      <c r="S958" s="41"/>
      <c r="T958" s="41"/>
      <c r="U958" s="41"/>
      <c r="V958" s="41"/>
      <c r="W958" s="41"/>
      <c r="X958" s="41"/>
      <c r="Y958" s="41"/>
      <c r="Z958" s="41"/>
      <c r="AA958" s="41"/>
      <c r="AB958" s="41"/>
    </row>
    <row r="959" spans="1:28" ht="14.25" customHeight="1">
      <c r="A959" s="41"/>
      <c r="B959" s="41"/>
      <c r="C959" s="41"/>
      <c r="D959" s="41"/>
      <c r="E959" s="41"/>
      <c r="F959" s="41"/>
      <c r="G959" s="41"/>
      <c r="H959" s="41"/>
      <c r="I959" s="41"/>
      <c r="J959" s="41"/>
      <c r="K959" s="41"/>
      <c r="L959" s="41"/>
      <c r="M959" s="41"/>
      <c r="N959" s="24"/>
      <c r="O959" s="24"/>
      <c r="P959" s="41"/>
      <c r="Q959" s="41"/>
      <c r="R959" s="41"/>
      <c r="S959" s="41"/>
      <c r="T959" s="41"/>
      <c r="U959" s="41"/>
      <c r="V959" s="41"/>
      <c r="W959" s="41"/>
      <c r="X959" s="41"/>
      <c r="Y959" s="41"/>
      <c r="Z959" s="41"/>
      <c r="AA959" s="41"/>
      <c r="AB959" s="41"/>
    </row>
    <row r="960" spans="1:28" ht="14.25" customHeight="1">
      <c r="A960" s="41"/>
      <c r="B960" s="41"/>
      <c r="C960" s="41"/>
      <c r="D960" s="41"/>
      <c r="E960" s="41"/>
      <c r="F960" s="41"/>
      <c r="G960" s="41"/>
      <c r="H960" s="41"/>
      <c r="I960" s="41"/>
      <c r="J960" s="41"/>
      <c r="K960" s="41"/>
      <c r="L960" s="41"/>
      <c r="M960" s="41"/>
      <c r="N960" s="24"/>
      <c r="O960" s="24"/>
      <c r="P960" s="41"/>
      <c r="Q960" s="41"/>
      <c r="R960" s="41"/>
      <c r="S960" s="41"/>
      <c r="T960" s="41"/>
      <c r="U960" s="41"/>
      <c r="V960" s="41"/>
      <c r="W960" s="41"/>
      <c r="X960" s="41"/>
      <c r="Y960" s="41"/>
      <c r="Z960" s="41"/>
      <c r="AA960" s="41"/>
      <c r="AB960" s="41"/>
    </row>
    <row r="961" spans="1:28" ht="14.25" customHeight="1">
      <c r="A961" s="41"/>
      <c r="B961" s="41"/>
      <c r="C961" s="41"/>
      <c r="D961" s="41"/>
      <c r="E961" s="41"/>
      <c r="F961" s="41"/>
      <c r="G961" s="41"/>
      <c r="H961" s="41"/>
      <c r="I961" s="41"/>
      <c r="J961" s="41"/>
      <c r="K961" s="41"/>
      <c r="L961" s="41"/>
      <c r="M961" s="41"/>
      <c r="N961" s="24"/>
      <c r="O961" s="24"/>
      <c r="P961" s="41"/>
      <c r="Q961" s="41"/>
      <c r="R961" s="41"/>
      <c r="S961" s="41"/>
      <c r="T961" s="41"/>
      <c r="U961" s="41"/>
      <c r="V961" s="41"/>
      <c r="W961" s="41"/>
      <c r="X961" s="41"/>
      <c r="Y961" s="41"/>
      <c r="Z961" s="41"/>
      <c r="AA961" s="41"/>
      <c r="AB961" s="41"/>
    </row>
    <row r="962" spans="1:28" ht="14.25" customHeight="1">
      <c r="A962" s="41"/>
      <c r="B962" s="41"/>
      <c r="C962" s="41"/>
      <c r="D962" s="41"/>
      <c r="E962" s="41"/>
      <c r="F962" s="41"/>
      <c r="G962" s="41"/>
      <c r="H962" s="41"/>
      <c r="I962" s="41"/>
      <c r="J962" s="41"/>
      <c r="K962" s="41"/>
      <c r="L962" s="41"/>
      <c r="M962" s="41"/>
      <c r="N962" s="24"/>
      <c r="O962" s="24"/>
      <c r="P962" s="41"/>
      <c r="Q962" s="41"/>
      <c r="R962" s="41"/>
      <c r="S962" s="41"/>
      <c r="T962" s="41"/>
      <c r="U962" s="41"/>
      <c r="V962" s="41"/>
      <c r="W962" s="41"/>
      <c r="X962" s="41"/>
      <c r="Y962" s="41"/>
      <c r="Z962" s="41"/>
      <c r="AA962" s="41"/>
      <c r="AB962" s="41"/>
    </row>
    <row r="963" spans="1:28" ht="14.25" customHeight="1">
      <c r="A963" s="41"/>
      <c r="B963" s="41"/>
      <c r="C963" s="41"/>
      <c r="D963" s="41"/>
      <c r="E963" s="41"/>
      <c r="F963" s="41"/>
      <c r="G963" s="41"/>
      <c r="H963" s="41"/>
      <c r="I963" s="41"/>
      <c r="J963" s="41"/>
      <c r="K963" s="41"/>
      <c r="L963" s="41"/>
      <c r="M963" s="41"/>
      <c r="N963" s="24"/>
      <c r="O963" s="24"/>
      <c r="P963" s="41"/>
      <c r="Q963" s="41"/>
      <c r="R963" s="41"/>
      <c r="S963" s="41"/>
      <c r="T963" s="41"/>
      <c r="U963" s="41"/>
      <c r="V963" s="41"/>
      <c r="W963" s="41"/>
      <c r="X963" s="41"/>
      <c r="Y963" s="41"/>
      <c r="Z963" s="41"/>
      <c r="AA963" s="41"/>
      <c r="AB963" s="41"/>
    </row>
    <row r="964" spans="1:28" ht="14.25" customHeight="1">
      <c r="A964" s="41"/>
      <c r="B964" s="41"/>
      <c r="C964" s="41"/>
      <c r="D964" s="41"/>
      <c r="E964" s="41"/>
      <c r="F964" s="41"/>
      <c r="G964" s="41"/>
      <c r="H964" s="41"/>
      <c r="I964" s="41"/>
      <c r="J964" s="41"/>
      <c r="K964" s="41"/>
      <c r="L964" s="41"/>
      <c r="M964" s="41"/>
      <c r="N964" s="24"/>
      <c r="O964" s="24"/>
      <c r="P964" s="41"/>
      <c r="Q964" s="41"/>
      <c r="R964" s="41"/>
      <c r="S964" s="41"/>
      <c r="T964" s="41"/>
      <c r="U964" s="41"/>
      <c r="V964" s="41"/>
      <c r="W964" s="41"/>
      <c r="X964" s="41"/>
      <c r="Y964" s="41"/>
      <c r="Z964" s="41"/>
      <c r="AA964" s="41"/>
      <c r="AB964" s="41"/>
    </row>
    <row r="965" spans="1:28" ht="14.25" customHeight="1">
      <c r="A965" s="41"/>
      <c r="B965" s="41"/>
      <c r="C965" s="41"/>
      <c r="D965" s="41"/>
      <c r="E965" s="41"/>
      <c r="F965" s="41"/>
      <c r="G965" s="41"/>
      <c r="H965" s="41"/>
      <c r="I965" s="41"/>
      <c r="J965" s="41"/>
      <c r="K965" s="41"/>
      <c r="L965" s="41"/>
      <c r="M965" s="41"/>
      <c r="N965" s="24"/>
      <c r="O965" s="24"/>
      <c r="P965" s="41"/>
      <c r="Q965" s="41"/>
      <c r="R965" s="41"/>
      <c r="S965" s="41"/>
      <c r="T965" s="41"/>
      <c r="U965" s="41"/>
      <c r="V965" s="41"/>
      <c r="W965" s="41"/>
      <c r="X965" s="41"/>
      <c r="Y965" s="41"/>
      <c r="Z965" s="41"/>
      <c r="AA965" s="41"/>
      <c r="AB965" s="41"/>
    </row>
    <row r="966" spans="1:28" ht="14.25" customHeight="1">
      <c r="A966" s="41"/>
      <c r="B966" s="41"/>
      <c r="C966" s="41"/>
      <c r="D966" s="41"/>
      <c r="E966" s="41"/>
      <c r="F966" s="41"/>
      <c r="G966" s="41"/>
      <c r="H966" s="41"/>
      <c r="I966" s="41"/>
      <c r="J966" s="41"/>
      <c r="K966" s="41"/>
      <c r="L966" s="41"/>
      <c r="M966" s="41"/>
      <c r="N966" s="24"/>
      <c r="O966" s="24"/>
      <c r="P966" s="41"/>
      <c r="Q966" s="41"/>
      <c r="R966" s="41"/>
      <c r="S966" s="41"/>
      <c r="T966" s="41"/>
      <c r="U966" s="41"/>
      <c r="V966" s="41"/>
      <c r="W966" s="41"/>
      <c r="X966" s="41"/>
      <c r="Y966" s="41"/>
      <c r="Z966" s="41"/>
      <c r="AA966" s="41"/>
      <c r="AB966" s="41"/>
    </row>
    <row r="967" spans="1:28" ht="14.25" customHeight="1">
      <c r="A967" s="41"/>
      <c r="B967" s="41"/>
      <c r="C967" s="41"/>
      <c r="D967" s="41"/>
      <c r="E967" s="41"/>
      <c r="F967" s="41"/>
      <c r="G967" s="41"/>
      <c r="H967" s="41"/>
      <c r="I967" s="41"/>
      <c r="J967" s="41"/>
      <c r="K967" s="41"/>
      <c r="L967" s="41"/>
      <c r="M967" s="41"/>
      <c r="N967" s="24"/>
      <c r="O967" s="24"/>
      <c r="P967" s="41"/>
      <c r="Q967" s="41"/>
      <c r="R967" s="41"/>
      <c r="S967" s="41"/>
      <c r="T967" s="41"/>
      <c r="U967" s="41"/>
      <c r="V967" s="41"/>
      <c r="W967" s="41"/>
      <c r="X967" s="41"/>
      <c r="Y967" s="41"/>
      <c r="Z967" s="41"/>
      <c r="AA967" s="41"/>
      <c r="AB967" s="41"/>
    </row>
    <row r="968" spans="1:28" ht="14.25" customHeight="1">
      <c r="A968" s="41"/>
      <c r="B968" s="41"/>
      <c r="C968" s="41"/>
      <c r="D968" s="41"/>
      <c r="E968" s="41"/>
      <c r="F968" s="41"/>
      <c r="G968" s="41"/>
      <c r="H968" s="41"/>
      <c r="I968" s="41"/>
      <c r="J968" s="41"/>
      <c r="K968" s="41"/>
      <c r="L968" s="41"/>
      <c r="M968" s="41"/>
      <c r="N968" s="24"/>
      <c r="O968" s="24"/>
      <c r="P968" s="41"/>
      <c r="Q968" s="41"/>
      <c r="R968" s="41"/>
      <c r="S968" s="41"/>
      <c r="T968" s="41"/>
      <c r="U968" s="41"/>
      <c r="V968" s="41"/>
      <c r="W968" s="41"/>
      <c r="X968" s="41"/>
      <c r="Y968" s="41"/>
      <c r="Z968" s="41"/>
      <c r="AA968" s="41"/>
      <c r="AB968" s="41"/>
    </row>
    <row r="969" spans="1:28" ht="14.25" customHeight="1">
      <c r="A969" s="41"/>
      <c r="B969" s="41"/>
      <c r="C969" s="41"/>
      <c r="D969" s="41"/>
      <c r="E969" s="41"/>
      <c r="F969" s="41"/>
      <c r="G969" s="41"/>
      <c r="H969" s="41"/>
      <c r="I969" s="41"/>
      <c r="J969" s="41"/>
      <c r="K969" s="41"/>
      <c r="L969" s="41"/>
      <c r="M969" s="41"/>
      <c r="N969" s="24"/>
      <c r="O969" s="24"/>
      <c r="P969" s="41"/>
      <c r="Q969" s="41"/>
      <c r="R969" s="41"/>
      <c r="S969" s="41"/>
      <c r="T969" s="41"/>
      <c r="U969" s="41"/>
      <c r="V969" s="41"/>
      <c r="W969" s="41"/>
      <c r="X969" s="41"/>
      <c r="Y969" s="41"/>
      <c r="Z969" s="41"/>
      <c r="AA969" s="41"/>
      <c r="AB969" s="41"/>
    </row>
    <row r="970" spans="1:28" ht="14.25" customHeight="1">
      <c r="A970" s="41"/>
      <c r="B970" s="41"/>
      <c r="C970" s="41"/>
      <c r="D970" s="41"/>
      <c r="E970" s="41"/>
      <c r="F970" s="41"/>
      <c r="G970" s="41"/>
      <c r="H970" s="41"/>
      <c r="I970" s="41"/>
      <c r="J970" s="41"/>
      <c r="K970" s="41"/>
      <c r="L970" s="41"/>
      <c r="M970" s="41"/>
      <c r="N970" s="24"/>
      <c r="O970" s="24"/>
      <c r="P970" s="41"/>
      <c r="Q970" s="41"/>
      <c r="R970" s="41"/>
      <c r="S970" s="41"/>
      <c r="T970" s="41"/>
      <c r="U970" s="41"/>
      <c r="V970" s="41"/>
      <c r="W970" s="41"/>
      <c r="X970" s="41"/>
      <c r="Y970" s="41"/>
      <c r="Z970" s="41"/>
      <c r="AA970" s="41"/>
      <c r="AB970" s="41"/>
    </row>
    <row r="971" spans="1:28" ht="14.25" customHeight="1">
      <c r="A971" s="41"/>
      <c r="B971" s="41"/>
      <c r="C971" s="41"/>
      <c r="D971" s="41"/>
      <c r="E971" s="41"/>
      <c r="F971" s="41"/>
      <c r="G971" s="41"/>
      <c r="H971" s="41"/>
      <c r="I971" s="41"/>
      <c r="J971" s="41"/>
      <c r="K971" s="41"/>
      <c r="L971" s="41"/>
      <c r="M971" s="41"/>
      <c r="N971" s="24"/>
      <c r="O971" s="24"/>
      <c r="P971" s="41"/>
      <c r="Q971" s="41"/>
      <c r="R971" s="41"/>
      <c r="S971" s="41"/>
      <c r="T971" s="41"/>
      <c r="U971" s="41"/>
      <c r="V971" s="41"/>
      <c r="W971" s="41"/>
      <c r="X971" s="41"/>
      <c r="Y971" s="41"/>
      <c r="Z971" s="41"/>
      <c r="AA971" s="41"/>
      <c r="AB971" s="41"/>
    </row>
    <row r="972" spans="1:28" ht="14.25" customHeight="1">
      <c r="A972" s="41"/>
      <c r="B972" s="41"/>
      <c r="C972" s="41"/>
      <c r="D972" s="41"/>
      <c r="E972" s="41"/>
      <c r="F972" s="41"/>
      <c r="G972" s="41"/>
      <c r="H972" s="41"/>
      <c r="I972" s="41"/>
      <c r="J972" s="41"/>
      <c r="K972" s="41"/>
      <c r="L972" s="41"/>
      <c r="M972" s="41"/>
      <c r="N972" s="24"/>
      <c r="O972" s="24"/>
      <c r="P972" s="41"/>
      <c r="Q972" s="41"/>
      <c r="R972" s="41"/>
      <c r="S972" s="41"/>
      <c r="T972" s="41"/>
      <c r="U972" s="41"/>
      <c r="V972" s="41"/>
      <c r="W972" s="41"/>
      <c r="X972" s="41"/>
      <c r="Y972" s="41"/>
      <c r="Z972" s="41"/>
      <c r="AA972" s="41"/>
      <c r="AB972" s="41"/>
    </row>
    <row r="973" spans="1:28" ht="14.25" customHeight="1">
      <c r="A973" s="41"/>
      <c r="B973" s="41"/>
      <c r="C973" s="41"/>
      <c r="D973" s="41"/>
      <c r="E973" s="41"/>
      <c r="F973" s="41"/>
      <c r="G973" s="41"/>
      <c r="H973" s="41"/>
      <c r="I973" s="41"/>
      <c r="J973" s="41"/>
      <c r="K973" s="41"/>
      <c r="L973" s="41"/>
      <c r="M973" s="41"/>
      <c r="N973" s="24"/>
      <c r="O973" s="24"/>
      <c r="P973" s="41"/>
      <c r="Q973" s="41"/>
      <c r="R973" s="41"/>
      <c r="S973" s="41"/>
      <c r="T973" s="41"/>
      <c r="U973" s="41"/>
      <c r="V973" s="41"/>
      <c r="W973" s="41"/>
      <c r="X973" s="41"/>
      <c r="Y973" s="41"/>
      <c r="Z973" s="41"/>
      <c r="AA973" s="41"/>
      <c r="AB973" s="41"/>
    </row>
    <row r="974" spans="1:28" ht="14.25" customHeight="1">
      <c r="A974" s="41"/>
      <c r="B974" s="41"/>
      <c r="C974" s="41"/>
      <c r="D974" s="41"/>
      <c r="E974" s="41"/>
      <c r="F974" s="41"/>
      <c r="G974" s="41"/>
      <c r="H974" s="41"/>
      <c r="I974" s="41"/>
      <c r="J974" s="41"/>
      <c r="K974" s="41"/>
      <c r="L974" s="41"/>
      <c r="M974" s="41"/>
      <c r="N974" s="24"/>
      <c r="O974" s="24"/>
      <c r="P974" s="41"/>
      <c r="Q974" s="41"/>
      <c r="R974" s="41"/>
      <c r="S974" s="41"/>
      <c r="T974" s="41"/>
      <c r="U974" s="41"/>
      <c r="V974" s="41"/>
      <c r="W974" s="41"/>
      <c r="X974" s="41"/>
      <c r="Y974" s="41"/>
      <c r="Z974" s="41"/>
      <c r="AA974" s="41"/>
      <c r="AB974" s="41"/>
    </row>
    <row r="975" spans="1:28" ht="14.25" customHeight="1">
      <c r="A975" s="41"/>
      <c r="B975" s="41"/>
      <c r="C975" s="41"/>
      <c r="D975" s="41"/>
      <c r="E975" s="41"/>
      <c r="F975" s="41"/>
      <c r="G975" s="41"/>
      <c r="H975" s="41"/>
      <c r="I975" s="41"/>
      <c r="J975" s="41"/>
      <c r="K975" s="41"/>
      <c r="L975" s="41"/>
      <c r="M975" s="41"/>
      <c r="N975" s="24"/>
      <c r="O975" s="24"/>
      <c r="P975" s="41"/>
      <c r="Q975" s="41"/>
      <c r="R975" s="41"/>
      <c r="S975" s="41"/>
      <c r="T975" s="41"/>
      <c r="U975" s="41"/>
      <c r="V975" s="41"/>
      <c r="W975" s="41"/>
      <c r="X975" s="41"/>
      <c r="Y975" s="41"/>
      <c r="Z975" s="41"/>
      <c r="AA975" s="41"/>
      <c r="AB975" s="41"/>
    </row>
    <row r="976" spans="1:28" ht="14.25" customHeight="1">
      <c r="A976" s="41"/>
      <c r="B976" s="41"/>
      <c r="C976" s="41"/>
      <c r="D976" s="41"/>
      <c r="E976" s="41"/>
      <c r="F976" s="41"/>
      <c r="G976" s="41"/>
      <c r="H976" s="41"/>
      <c r="I976" s="41"/>
      <c r="J976" s="41"/>
      <c r="K976" s="41"/>
      <c r="L976" s="41"/>
      <c r="M976" s="41"/>
      <c r="N976" s="24"/>
      <c r="O976" s="24"/>
      <c r="P976" s="41"/>
      <c r="Q976" s="41"/>
      <c r="R976" s="41"/>
      <c r="S976" s="41"/>
      <c r="T976" s="41"/>
      <c r="U976" s="41"/>
      <c r="V976" s="41"/>
      <c r="W976" s="41"/>
      <c r="X976" s="41"/>
      <c r="Y976" s="41"/>
      <c r="Z976" s="41"/>
      <c r="AA976" s="41"/>
      <c r="AB976" s="41"/>
    </row>
    <row r="977" spans="1:28" ht="14.25" customHeight="1">
      <c r="A977" s="41"/>
      <c r="B977" s="41"/>
      <c r="C977" s="41"/>
      <c r="D977" s="41"/>
      <c r="E977" s="41"/>
      <c r="F977" s="41"/>
      <c r="G977" s="41"/>
      <c r="H977" s="41"/>
      <c r="I977" s="41"/>
      <c r="J977" s="41"/>
      <c r="K977" s="41"/>
      <c r="L977" s="41"/>
      <c r="M977" s="41"/>
      <c r="N977" s="24"/>
      <c r="O977" s="24"/>
      <c r="P977" s="41"/>
      <c r="Q977" s="41"/>
      <c r="R977" s="41"/>
      <c r="S977" s="41"/>
      <c r="T977" s="41"/>
      <c r="U977" s="41"/>
      <c r="V977" s="41"/>
      <c r="W977" s="41"/>
      <c r="X977" s="41"/>
      <c r="Y977" s="41"/>
      <c r="Z977" s="41"/>
      <c r="AA977" s="41"/>
      <c r="AB977" s="41"/>
    </row>
    <row r="978" spans="1:28" ht="14.25" customHeight="1">
      <c r="A978" s="41"/>
      <c r="B978" s="41"/>
      <c r="C978" s="41"/>
      <c r="D978" s="41"/>
      <c r="E978" s="41"/>
      <c r="F978" s="41"/>
      <c r="G978" s="41"/>
      <c r="H978" s="41"/>
      <c r="I978" s="41"/>
      <c r="J978" s="41"/>
      <c r="K978" s="41"/>
      <c r="L978" s="41"/>
      <c r="M978" s="41"/>
      <c r="N978" s="24"/>
      <c r="O978" s="24"/>
      <c r="P978" s="41"/>
      <c r="Q978" s="41"/>
      <c r="R978" s="41"/>
      <c r="S978" s="41"/>
      <c r="T978" s="41"/>
      <c r="U978" s="41"/>
      <c r="V978" s="41"/>
      <c r="W978" s="41"/>
      <c r="X978" s="41"/>
      <c r="Y978" s="41"/>
      <c r="Z978" s="41"/>
      <c r="AA978" s="41"/>
      <c r="AB978" s="41"/>
    </row>
    <row r="979" spans="1:28" ht="14.25" customHeight="1">
      <c r="A979" s="41"/>
      <c r="B979" s="41"/>
      <c r="C979" s="41"/>
      <c r="D979" s="41"/>
      <c r="E979" s="41"/>
      <c r="F979" s="41"/>
      <c r="G979" s="41"/>
      <c r="H979" s="41"/>
      <c r="I979" s="41"/>
      <c r="J979" s="41"/>
      <c r="K979" s="41"/>
      <c r="L979" s="41"/>
      <c r="M979" s="41"/>
      <c r="N979" s="24"/>
      <c r="O979" s="24"/>
      <c r="P979" s="41"/>
      <c r="Q979" s="41"/>
      <c r="R979" s="41"/>
      <c r="S979" s="41"/>
      <c r="T979" s="41"/>
      <c r="U979" s="41"/>
      <c r="V979" s="41"/>
      <c r="W979" s="41"/>
      <c r="X979" s="41"/>
      <c r="Y979" s="41"/>
      <c r="Z979" s="41"/>
      <c r="AA979" s="41"/>
      <c r="AB979" s="41"/>
    </row>
    <row r="980" spans="1:28" ht="14.25" customHeight="1">
      <c r="A980" s="41"/>
      <c r="B980" s="41"/>
      <c r="C980" s="41"/>
      <c r="D980" s="41"/>
      <c r="E980" s="41"/>
      <c r="F980" s="41"/>
      <c r="G980" s="41"/>
      <c r="H980" s="41"/>
      <c r="I980" s="41"/>
      <c r="J980" s="41"/>
      <c r="K980" s="41"/>
      <c r="L980" s="41"/>
      <c r="M980" s="41"/>
      <c r="N980" s="24"/>
      <c r="O980" s="24"/>
      <c r="P980" s="41"/>
      <c r="Q980" s="41"/>
      <c r="R980" s="41"/>
      <c r="S980" s="41"/>
      <c r="T980" s="41"/>
      <c r="U980" s="41"/>
      <c r="V980" s="41"/>
      <c r="W980" s="41"/>
      <c r="X980" s="41"/>
      <c r="Y980" s="41"/>
      <c r="Z980" s="41"/>
      <c r="AA980" s="41"/>
      <c r="AB980" s="41"/>
    </row>
    <row r="981" spans="1:28" ht="14.25" customHeight="1">
      <c r="A981" s="41"/>
      <c r="B981" s="41"/>
      <c r="C981" s="41"/>
      <c r="D981" s="41"/>
      <c r="E981" s="41"/>
      <c r="F981" s="41"/>
      <c r="G981" s="41"/>
      <c r="H981" s="41"/>
      <c r="I981" s="41"/>
      <c r="J981" s="41"/>
      <c r="K981" s="41"/>
      <c r="L981" s="41"/>
      <c r="M981" s="41"/>
      <c r="N981" s="24"/>
      <c r="O981" s="24"/>
      <c r="P981" s="41"/>
      <c r="Q981" s="41"/>
      <c r="R981" s="41"/>
      <c r="S981" s="41"/>
      <c r="T981" s="41"/>
      <c r="U981" s="41"/>
      <c r="V981" s="41"/>
      <c r="W981" s="41"/>
      <c r="X981" s="41"/>
      <c r="Y981" s="41"/>
      <c r="Z981" s="41"/>
      <c r="AA981" s="41"/>
      <c r="AB981" s="41"/>
    </row>
    <row r="982" spans="1:28" ht="14.25" customHeight="1">
      <c r="A982" s="41"/>
      <c r="B982" s="41"/>
      <c r="C982" s="41"/>
      <c r="D982" s="41"/>
      <c r="E982" s="41"/>
      <c r="F982" s="41"/>
      <c r="G982" s="41"/>
      <c r="H982" s="41"/>
      <c r="I982" s="41"/>
      <c r="J982" s="41"/>
      <c r="K982" s="41"/>
      <c r="L982" s="41"/>
      <c r="M982" s="41"/>
      <c r="N982" s="24"/>
      <c r="O982" s="24"/>
      <c r="P982" s="41"/>
      <c r="Q982" s="41"/>
      <c r="R982" s="41"/>
      <c r="S982" s="41"/>
      <c r="T982" s="41"/>
      <c r="U982" s="41"/>
      <c r="V982" s="41"/>
      <c r="W982" s="41"/>
      <c r="X982" s="41"/>
      <c r="Y982" s="41"/>
      <c r="Z982" s="41"/>
      <c r="AA982" s="41"/>
      <c r="AB982" s="41"/>
    </row>
    <row r="983" spans="1:28" ht="14.25" customHeight="1">
      <c r="A983" s="41"/>
      <c r="B983" s="41"/>
      <c r="C983" s="41"/>
      <c r="D983" s="41"/>
      <c r="E983" s="41"/>
      <c r="F983" s="41"/>
      <c r="G983" s="41"/>
      <c r="H983" s="41"/>
      <c r="I983" s="41"/>
      <c r="J983" s="41"/>
      <c r="K983" s="41"/>
      <c r="L983" s="41"/>
      <c r="M983" s="41"/>
      <c r="N983" s="24"/>
      <c r="O983" s="24"/>
      <c r="P983" s="41"/>
      <c r="Q983" s="41"/>
      <c r="R983" s="41"/>
      <c r="S983" s="41"/>
      <c r="T983" s="41"/>
      <c r="U983" s="41"/>
      <c r="V983" s="41"/>
      <c r="W983" s="41"/>
      <c r="X983" s="41"/>
      <c r="Y983" s="41"/>
      <c r="Z983" s="41"/>
      <c r="AA983" s="41"/>
      <c r="AB983" s="41"/>
    </row>
    <row r="984" spans="1:28" ht="14.25" customHeight="1">
      <c r="A984" s="41"/>
      <c r="B984" s="41"/>
      <c r="C984" s="41"/>
      <c r="D984" s="41"/>
      <c r="E984" s="41"/>
      <c r="F984" s="41"/>
      <c r="G984" s="41"/>
      <c r="H984" s="41"/>
      <c r="I984" s="41"/>
      <c r="J984" s="41"/>
      <c r="K984" s="41"/>
      <c r="L984" s="41"/>
      <c r="M984" s="41"/>
      <c r="N984" s="24"/>
      <c r="O984" s="24"/>
      <c r="P984" s="41"/>
      <c r="Q984" s="41"/>
      <c r="R984" s="41"/>
      <c r="S984" s="41"/>
      <c r="T984" s="41"/>
      <c r="U984" s="41"/>
      <c r="V984" s="41"/>
      <c r="W984" s="41"/>
      <c r="X984" s="41"/>
      <c r="Y984" s="41"/>
      <c r="Z984" s="41"/>
      <c r="AA984" s="41"/>
      <c r="AB984" s="41"/>
    </row>
    <row r="985" spans="1:28" ht="14.25" customHeight="1">
      <c r="A985" s="41"/>
      <c r="B985" s="41"/>
      <c r="C985" s="41"/>
      <c r="D985" s="41"/>
      <c r="E985" s="41"/>
      <c r="F985" s="41"/>
      <c r="G985" s="41"/>
      <c r="H985" s="41"/>
      <c r="I985" s="41"/>
      <c r="J985" s="41"/>
      <c r="K985" s="41"/>
      <c r="L985" s="41"/>
      <c r="M985" s="41"/>
      <c r="N985" s="24"/>
      <c r="O985" s="24"/>
      <c r="P985" s="41"/>
      <c r="Q985" s="41"/>
      <c r="R985" s="41"/>
      <c r="S985" s="41"/>
      <c r="T985" s="41"/>
      <c r="U985" s="41"/>
      <c r="V985" s="41"/>
      <c r="W985" s="41"/>
      <c r="X985" s="41"/>
      <c r="Y985" s="41"/>
      <c r="Z985" s="41"/>
      <c r="AA985" s="41"/>
      <c r="AB985" s="41"/>
    </row>
    <row r="986" spans="1:28" ht="14.25" customHeight="1">
      <c r="A986" s="41"/>
      <c r="B986" s="41"/>
      <c r="C986" s="41"/>
      <c r="D986" s="41"/>
      <c r="E986" s="41"/>
      <c r="F986" s="41"/>
      <c r="G986" s="41"/>
      <c r="H986" s="41"/>
      <c r="I986" s="41"/>
      <c r="J986" s="41"/>
      <c r="K986" s="41"/>
      <c r="L986" s="41"/>
      <c r="M986" s="41"/>
      <c r="N986" s="24"/>
      <c r="O986" s="24"/>
      <c r="P986" s="41"/>
      <c r="Q986" s="41"/>
      <c r="R986" s="41"/>
      <c r="S986" s="41"/>
      <c r="T986" s="41"/>
      <c r="U986" s="41"/>
      <c r="V986" s="41"/>
      <c r="W986" s="41"/>
      <c r="X986" s="41"/>
      <c r="Y986" s="41"/>
      <c r="Z986" s="41"/>
      <c r="AA986" s="41"/>
      <c r="AB986" s="41"/>
    </row>
    <row r="987" spans="1:28" ht="14.25" customHeight="1">
      <c r="A987" s="41"/>
      <c r="B987" s="41"/>
      <c r="C987" s="41"/>
      <c r="D987" s="41"/>
      <c r="E987" s="41"/>
      <c r="F987" s="41"/>
      <c r="G987" s="41"/>
      <c r="H987" s="41"/>
      <c r="I987" s="41"/>
      <c r="J987" s="41"/>
      <c r="K987" s="41"/>
      <c r="L987" s="41"/>
      <c r="M987" s="41"/>
      <c r="N987" s="24"/>
      <c r="O987" s="24"/>
      <c r="P987" s="41"/>
      <c r="Q987" s="41"/>
      <c r="R987" s="41"/>
      <c r="S987" s="41"/>
      <c r="T987" s="41"/>
      <c r="U987" s="41"/>
      <c r="V987" s="41"/>
      <c r="W987" s="41"/>
      <c r="X987" s="41"/>
      <c r="Y987" s="41"/>
      <c r="Z987" s="41"/>
      <c r="AA987" s="41"/>
      <c r="AB987" s="41"/>
    </row>
    <row r="988" spans="1:28" ht="14.25" customHeight="1">
      <c r="A988" s="41"/>
      <c r="B988" s="41"/>
      <c r="C988" s="41"/>
      <c r="D988" s="41"/>
      <c r="E988" s="41"/>
      <c r="F988" s="41"/>
      <c r="G988" s="41"/>
      <c r="H988" s="41"/>
      <c r="I988" s="41"/>
      <c r="J988" s="41"/>
      <c r="K988" s="41"/>
      <c r="L988" s="41"/>
      <c r="M988" s="41"/>
      <c r="N988" s="24"/>
      <c r="O988" s="24"/>
      <c r="P988" s="41"/>
      <c r="Q988" s="41"/>
      <c r="R988" s="41"/>
      <c r="S988" s="41"/>
      <c r="T988" s="41"/>
      <c r="U988" s="41"/>
      <c r="V988" s="41"/>
      <c r="W988" s="41"/>
      <c r="X988" s="41"/>
      <c r="Y988" s="41"/>
      <c r="Z988" s="41"/>
      <c r="AA988" s="41"/>
      <c r="AB988" s="41"/>
    </row>
    <row r="989" spans="1:28" ht="14.25" customHeight="1">
      <c r="A989" s="41"/>
      <c r="B989" s="41"/>
      <c r="C989" s="41"/>
      <c r="D989" s="41"/>
      <c r="E989" s="41"/>
      <c r="F989" s="41"/>
      <c r="G989" s="41"/>
      <c r="H989" s="41"/>
      <c r="I989" s="41"/>
      <c r="J989" s="41"/>
      <c r="K989" s="41"/>
      <c r="L989" s="41"/>
      <c r="M989" s="41"/>
      <c r="N989" s="24"/>
      <c r="O989" s="24"/>
      <c r="P989" s="41"/>
      <c r="Q989" s="41"/>
      <c r="R989" s="41"/>
      <c r="S989" s="41"/>
      <c r="T989" s="41"/>
      <c r="U989" s="41"/>
      <c r="V989" s="41"/>
      <c r="W989" s="41"/>
      <c r="X989" s="41"/>
      <c r="Y989" s="41"/>
      <c r="Z989" s="41"/>
      <c r="AA989" s="41"/>
      <c r="AB989" s="41"/>
    </row>
    <row r="990" spans="1:28" ht="14.25" customHeight="1">
      <c r="A990" s="41"/>
      <c r="B990" s="41"/>
      <c r="C990" s="41"/>
      <c r="D990" s="41"/>
      <c r="E990" s="41"/>
      <c r="F990" s="41"/>
      <c r="G990" s="41"/>
      <c r="H990" s="41"/>
      <c r="I990" s="41"/>
      <c r="J990" s="41"/>
      <c r="K990" s="41"/>
      <c r="L990" s="41"/>
      <c r="M990" s="41"/>
      <c r="N990" s="24"/>
      <c r="O990" s="24"/>
      <c r="P990" s="41"/>
      <c r="Q990" s="41"/>
      <c r="R990" s="41"/>
      <c r="S990" s="41"/>
      <c r="T990" s="41"/>
      <c r="U990" s="41"/>
      <c r="V990" s="41"/>
      <c r="W990" s="41"/>
      <c r="X990" s="41"/>
      <c r="Y990" s="41"/>
      <c r="Z990" s="41"/>
      <c r="AA990" s="41"/>
      <c r="AB990" s="41"/>
    </row>
    <row r="991" spans="1:28" ht="14.25" customHeight="1">
      <c r="A991" s="41"/>
      <c r="B991" s="41"/>
      <c r="C991" s="41"/>
      <c r="D991" s="41"/>
      <c r="E991" s="41"/>
      <c r="F991" s="41"/>
      <c r="G991" s="41"/>
      <c r="H991" s="41"/>
      <c r="I991" s="41"/>
      <c r="J991" s="41"/>
      <c r="K991" s="41"/>
      <c r="L991" s="41"/>
      <c r="M991" s="41"/>
      <c r="N991" s="24"/>
      <c r="O991" s="24"/>
      <c r="P991" s="41"/>
      <c r="Q991" s="41"/>
      <c r="R991" s="41"/>
      <c r="S991" s="41"/>
      <c r="T991" s="41"/>
      <c r="U991" s="41"/>
      <c r="V991" s="41"/>
      <c r="W991" s="41"/>
      <c r="X991" s="41"/>
      <c r="Y991" s="41"/>
      <c r="Z991" s="41"/>
      <c r="AA991" s="41"/>
      <c r="AB991" s="41"/>
    </row>
    <row r="992" spans="1:28" ht="14.25" customHeight="1">
      <c r="A992" s="41"/>
      <c r="B992" s="41"/>
      <c r="C992" s="41"/>
      <c r="D992" s="41"/>
      <c r="E992" s="41"/>
      <c r="F992" s="41"/>
      <c r="G992" s="41"/>
      <c r="H992" s="41"/>
      <c r="I992" s="41"/>
      <c r="J992" s="41"/>
      <c r="K992" s="41"/>
      <c r="L992" s="41"/>
      <c r="M992" s="41"/>
      <c r="N992" s="24"/>
      <c r="O992" s="24"/>
      <c r="P992" s="41"/>
      <c r="Q992" s="41"/>
      <c r="R992" s="41"/>
      <c r="S992" s="41"/>
      <c r="T992" s="41"/>
      <c r="U992" s="41"/>
      <c r="V992" s="41"/>
      <c r="W992" s="41"/>
      <c r="X992" s="41"/>
      <c r="Y992" s="41"/>
      <c r="Z992" s="41"/>
      <c r="AA992" s="41"/>
      <c r="AB992" s="41"/>
    </row>
    <row r="993" spans="1:28" ht="14.25" customHeight="1">
      <c r="A993" s="41"/>
      <c r="B993" s="41"/>
      <c r="C993" s="41"/>
      <c r="D993" s="41"/>
      <c r="E993" s="41"/>
      <c r="F993" s="41"/>
      <c r="G993" s="41"/>
      <c r="H993" s="41"/>
      <c r="I993" s="41"/>
      <c r="J993" s="41"/>
      <c r="K993" s="41"/>
      <c r="L993" s="41"/>
      <c r="M993" s="41"/>
      <c r="N993" s="24"/>
      <c r="O993" s="24"/>
      <c r="P993" s="41"/>
      <c r="Q993" s="41"/>
      <c r="R993" s="41"/>
      <c r="S993" s="41"/>
      <c r="T993" s="41"/>
      <c r="U993" s="41"/>
      <c r="V993" s="41"/>
      <c r="W993" s="41"/>
      <c r="X993" s="41"/>
      <c r="Y993" s="41"/>
      <c r="Z993" s="41"/>
      <c r="AA993" s="41"/>
      <c r="AB993" s="41"/>
    </row>
    <row r="994" spans="1:28" ht="14.25" customHeight="1">
      <c r="A994" s="41"/>
      <c r="B994" s="41"/>
      <c r="C994" s="41"/>
      <c r="D994" s="41"/>
      <c r="E994" s="41"/>
      <c r="F994" s="41"/>
      <c r="G994" s="41"/>
      <c r="H994" s="41"/>
      <c r="I994" s="41"/>
      <c r="J994" s="41"/>
      <c r="K994" s="41"/>
      <c r="L994" s="41"/>
      <c r="M994" s="41"/>
      <c r="N994" s="24"/>
      <c r="O994" s="24"/>
      <c r="P994" s="41"/>
      <c r="Q994" s="41"/>
      <c r="R994" s="41"/>
      <c r="S994" s="41"/>
      <c r="T994" s="41"/>
      <c r="U994" s="41"/>
      <c r="V994" s="41"/>
      <c r="W994" s="41"/>
      <c r="X994" s="41"/>
      <c r="Y994" s="41"/>
      <c r="Z994" s="41"/>
      <c r="AA994" s="41"/>
      <c r="AB994" s="41"/>
    </row>
    <row r="995" spans="1:28" ht="14.25" customHeight="1">
      <c r="A995" s="41"/>
      <c r="B995" s="41"/>
      <c r="C995" s="41"/>
      <c r="D995" s="41"/>
      <c r="E995" s="41"/>
      <c r="F995" s="41"/>
      <c r="G995" s="41"/>
      <c r="H995" s="41"/>
      <c r="I995" s="41"/>
      <c r="J995" s="41"/>
      <c r="K995" s="41"/>
      <c r="L995" s="41"/>
      <c r="M995" s="41"/>
      <c r="N995" s="24"/>
      <c r="O995" s="24"/>
      <c r="P995" s="41"/>
      <c r="Q995" s="41"/>
      <c r="R995" s="41"/>
      <c r="S995" s="41"/>
      <c r="T995" s="41"/>
      <c r="U995" s="41"/>
      <c r="V995" s="41"/>
      <c r="W995" s="41"/>
      <c r="X995" s="41"/>
      <c r="Y995" s="41"/>
      <c r="Z995" s="41"/>
      <c r="AA995" s="41"/>
      <c r="AB995" s="41"/>
    </row>
  </sheetData>
  <mergeCells count="4">
    <mergeCell ref="A1:L1"/>
    <mergeCell ref="A2:L2"/>
    <mergeCell ref="A3:L3"/>
    <mergeCell ref="A5:B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topLeftCell="A5" workbookViewId="0">
      <selection activeCell="J6" sqref="J6:J26"/>
    </sheetView>
  </sheetViews>
  <sheetFormatPr defaultColWidth="14.42578125" defaultRowHeight="12.75"/>
  <cols>
    <col min="1" max="1" width="6.85546875" customWidth="1"/>
    <col min="2" max="2" width="16.85546875" customWidth="1"/>
    <col min="3" max="3" width="10.85546875" customWidth="1"/>
    <col min="4" max="4" width="7.7109375" customWidth="1"/>
    <col min="5" max="5" width="10.85546875" customWidth="1"/>
    <col min="6" max="6" width="9.140625" customWidth="1"/>
    <col min="7" max="7" width="11" customWidth="1"/>
    <col min="8" max="8" width="8.5703125" customWidth="1"/>
    <col min="9" max="10" width="9.42578125" customWidth="1"/>
    <col min="11" max="11" width="12.140625" customWidth="1"/>
    <col min="12" max="12" width="12" customWidth="1"/>
    <col min="13" max="13" width="11.28515625" customWidth="1"/>
  </cols>
  <sheetData>
    <row r="1" spans="1:14" ht="15.75">
      <c r="A1" s="598" t="s">
        <v>118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  <c r="L1" s="505"/>
      <c r="M1" s="505"/>
      <c r="N1" s="505"/>
    </row>
    <row r="2" spans="1:14" ht="15.75">
      <c r="A2" s="599" t="s">
        <v>209</v>
      </c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478"/>
      <c r="N2" s="479"/>
    </row>
    <row r="3" spans="1:14" ht="15.75">
      <c r="A3" s="599" t="s">
        <v>210</v>
      </c>
      <c r="B3" s="478"/>
      <c r="C3" s="478"/>
      <c r="D3" s="478"/>
      <c r="E3" s="478"/>
      <c r="F3" s="478"/>
      <c r="G3" s="478"/>
      <c r="H3" s="478"/>
      <c r="I3" s="478"/>
      <c r="J3" s="478"/>
      <c r="K3" s="478"/>
      <c r="L3" s="478"/>
      <c r="M3" s="478"/>
      <c r="N3" s="479"/>
    </row>
    <row r="4" spans="1:14" ht="15.75">
      <c r="A4" s="2" t="s">
        <v>121</v>
      </c>
      <c r="B4" s="2" t="s">
        <v>122</v>
      </c>
      <c r="C4" s="2" t="s">
        <v>123</v>
      </c>
      <c r="D4" s="2"/>
      <c r="E4" s="2" t="s">
        <v>124</v>
      </c>
      <c r="F4" s="2"/>
      <c r="G4" s="2" t="s">
        <v>125</v>
      </c>
      <c r="H4" s="2"/>
      <c r="I4" s="2" t="s">
        <v>126</v>
      </c>
      <c r="J4" s="2"/>
      <c r="K4" s="2" t="s">
        <v>127</v>
      </c>
      <c r="L4" s="2" t="s">
        <v>128</v>
      </c>
      <c r="M4" s="2" t="s">
        <v>129</v>
      </c>
      <c r="N4" s="2" t="s">
        <v>130</v>
      </c>
    </row>
    <row r="5" spans="1:14" ht="15.75">
      <c r="A5" s="599" t="s">
        <v>211</v>
      </c>
      <c r="B5" s="479"/>
      <c r="C5" s="2">
        <v>20</v>
      </c>
      <c r="D5" s="2"/>
      <c r="E5" s="2">
        <v>20</v>
      </c>
      <c r="F5" s="2"/>
      <c r="G5" s="2">
        <v>20</v>
      </c>
      <c r="H5" s="2"/>
      <c r="I5" s="2">
        <v>20</v>
      </c>
      <c r="J5" s="2"/>
      <c r="K5" s="2">
        <v>20</v>
      </c>
      <c r="L5" s="2">
        <f t="shared" ref="L5:L11" si="0">SUM(C5:K5)</f>
        <v>100</v>
      </c>
      <c r="M5" s="33"/>
      <c r="N5" s="34"/>
    </row>
    <row r="6" spans="1:14" ht="18" customHeight="1">
      <c r="A6" s="25">
        <v>1</v>
      </c>
      <c r="B6" s="26" t="s">
        <v>13</v>
      </c>
      <c r="C6" s="25">
        <v>4.5</v>
      </c>
      <c r="D6" s="25">
        <f>C6/2</f>
        <v>2.25</v>
      </c>
      <c r="E6" s="25">
        <v>13.5</v>
      </c>
      <c r="F6" s="25">
        <f>E6/2</f>
        <v>6.75</v>
      </c>
      <c r="G6" s="2">
        <v>5</v>
      </c>
      <c r="H6" s="25">
        <f>G6/2</f>
        <v>2.5</v>
      </c>
      <c r="I6" s="25">
        <v>8.5</v>
      </c>
      <c r="J6" s="25">
        <f>I6/2</f>
        <v>4.25</v>
      </c>
      <c r="K6" s="25">
        <v>8</v>
      </c>
      <c r="L6" s="2">
        <f t="shared" si="0"/>
        <v>55.25</v>
      </c>
      <c r="M6" s="25">
        <f t="shared" ref="M6:M11" si="1">L6/100*100</f>
        <v>55.25</v>
      </c>
      <c r="N6" s="25" t="str">
        <f t="shared" ref="N6:N11" si="2">IF(M6&gt;=91,"A1",IF(M6&gt;=81,"A2",IF(M6&gt;=71,"B1",IF(M6&gt;=61,"B2",IF(M6&gt;=51,"C1",IF(M6&gt;=41,"C2",IF(M6&gt;=33,"D","E")))))))</f>
        <v>C1</v>
      </c>
    </row>
    <row r="7" spans="1:14" ht="15.75">
      <c r="A7" s="25">
        <v>2</v>
      </c>
      <c r="B7" s="27" t="s">
        <v>19</v>
      </c>
      <c r="C7" s="25">
        <v>17.5</v>
      </c>
      <c r="D7" s="25">
        <f t="shared" ref="D7:D26" si="3">C7/2</f>
        <v>8.75</v>
      </c>
      <c r="E7" s="25">
        <v>18.5</v>
      </c>
      <c r="F7" s="25">
        <f t="shared" ref="F7:F26" si="4">E7/2</f>
        <v>9.25</v>
      </c>
      <c r="G7" s="25">
        <v>9</v>
      </c>
      <c r="H7" s="25">
        <f t="shared" ref="H7:H26" si="5">G7/2</f>
        <v>4.5</v>
      </c>
      <c r="I7" s="25">
        <v>19</v>
      </c>
      <c r="J7" s="25">
        <f t="shared" ref="J7:J26" si="6">I7/2</f>
        <v>9.5</v>
      </c>
      <c r="K7" s="25">
        <v>20</v>
      </c>
      <c r="L7" s="2">
        <f t="shared" si="0"/>
        <v>116</v>
      </c>
      <c r="M7" s="25">
        <f t="shared" si="1"/>
        <v>115.99999999999999</v>
      </c>
      <c r="N7" s="25" t="str">
        <f t="shared" si="2"/>
        <v>A1</v>
      </c>
    </row>
    <row r="8" spans="1:14" ht="15.75">
      <c r="A8" s="25">
        <v>3</v>
      </c>
      <c r="B8" s="28" t="s">
        <v>24</v>
      </c>
      <c r="C8" s="25">
        <v>17</v>
      </c>
      <c r="D8" s="25">
        <f t="shared" si="3"/>
        <v>8.5</v>
      </c>
      <c r="E8" s="25">
        <v>17.5</v>
      </c>
      <c r="F8" s="25">
        <f t="shared" si="4"/>
        <v>8.75</v>
      </c>
      <c r="G8" s="25">
        <v>9.5</v>
      </c>
      <c r="H8" s="25">
        <f t="shared" si="5"/>
        <v>4.75</v>
      </c>
      <c r="I8" s="25">
        <v>18</v>
      </c>
      <c r="J8" s="25">
        <f t="shared" si="6"/>
        <v>9</v>
      </c>
      <c r="K8" s="25">
        <v>18</v>
      </c>
      <c r="L8" s="2">
        <f t="shared" si="0"/>
        <v>111</v>
      </c>
      <c r="M8" s="25">
        <f t="shared" si="1"/>
        <v>111.00000000000001</v>
      </c>
      <c r="N8" s="25" t="str">
        <f t="shared" si="2"/>
        <v>A1</v>
      </c>
    </row>
    <row r="9" spans="1:14" ht="15.75">
      <c r="A9" s="25">
        <v>4</v>
      </c>
      <c r="B9" s="27" t="s">
        <v>28</v>
      </c>
      <c r="C9" s="25">
        <v>20</v>
      </c>
      <c r="D9" s="25">
        <f t="shared" si="3"/>
        <v>10</v>
      </c>
      <c r="E9" s="25">
        <v>16.5</v>
      </c>
      <c r="F9" s="25">
        <f t="shared" si="4"/>
        <v>8.25</v>
      </c>
      <c r="G9" s="25">
        <v>14.5</v>
      </c>
      <c r="H9" s="25">
        <f t="shared" si="5"/>
        <v>7.25</v>
      </c>
      <c r="I9" s="25">
        <v>19</v>
      </c>
      <c r="J9" s="25">
        <f t="shared" si="6"/>
        <v>9.5</v>
      </c>
      <c r="K9" s="25">
        <v>18.5</v>
      </c>
      <c r="L9" s="2">
        <f t="shared" si="0"/>
        <v>123.5</v>
      </c>
      <c r="M9" s="25">
        <f t="shared" si="1"/>
        <v>123.50000000000001</v>
      </c>
      <c r="N9" s="25" t="str">
        <f t="shared" si="2"/>
        <v>A1</v>
      </c>
    </row>
    <row r="10" spans="1:14" ht="15.75">
      <c r="A10" s="25">
        <v>5</v>
      </c>
      <c r="B10" s="27" t="s">
        <v>33</v>
      </c>
      <c r="C10" s="25">
        <v>18.5</v>
      </c>
      <c r="D10" s="25">
        <f t="shared" si="3"/>
        <v>9.25</v>
      </c>
      <c r="E10" s="25">
        <v>17</v>
      </c>
      <c r="F10" s="25">
        <f t="shared" si="4"/>
        <v>8.5</v>
      </c>
      <c r="G10" s="25">
        <v>16.5</v>
      </c>
      <c r="H10" s="25">
        <f t="shared" si="5"/>
        <v>8.25</v>
      </c>
      <c r="I10" s="25">
        <v>18.5</v>
      </c>
      <c r="J10" s="25">
        <f t="shared" si="6"/>
        <v>9.25</v>
      </c>
      <c r="K10" s="25">
        <v>19.5</v>
      </c>
      <c r="L10" s="2">
        <f t="shared" si="0"/>
        <v>125.25</v>
      </c>
      <c r="M10" s="25">
        <f t="shared" si="1"/>
        <v>125.25</v>
      </c>
      <c r="N10" s="25" t="str">
        <f t="shared" si="2"/>
        <v>A1</v>
      </c>
    </row>
    <row r="11" spans="1:14" ht="15.75">
      <c r="A11" s="25">
        <v>6</v>
      </c>
      <c r="B11" s="27" t="s">
        <v>38</v>
      </c>
      <c r="C11" s="25">
        <v>0</v>
      </c>
      <c r="D11" s="25">
        <f t="shared" si="3"/>
        <v>0</v>
      </c>
      <c r="E11" s="25">
        <v>3</v>
      </c>
      <c r="F11" s="25">
        <f t="shared" si="4"/>
        <v>1.5</v>
      </c>
      <c r="G11" s="25">
        <v>4</v>
      </c>
      <c r="H11" s="25">
        <f t="shared" si="5"/>
        <v>2</v>
      </c>
      <c r="I11" s="25">
        <v>7</v>
      </c>
      <c r="J11" s="25">
        <f t="shared" si="6"/>
        <v>3.5</v>
      </c>
      <c r="K11" s="25">
        <v>8</v>
      </c>
      <c r="L11" s="2">
        <f t="shared" si="0"/>
        <v>29</v>
      </c>
      <c r="M11" s="25">
        <f t="shared" si="1"/>
        <v>28.999999999999996</v>
      </c>
      <c r="N11" s="25" t="str">
        <f t="shared" si="2"/>
        <v>E</v>
      </c>
    </row>
    <row r="12" spans="1:14" ht="15.75">
      <c r="A12" s="25">
        <v>7</v>
      </c>
      <c r="B12" s="27" t="s">
        <v>44</v>
      </c>
      <c r="C12" s="25">
        <v>17</v>
      </c>
      <c r="D12" s="25">
        <f t="shared" si="3"/>
        <v>8.5</v>
      </c>
      <c r="E12" s="25">
        <v>17</v>
      </c>
      <c r="F12" s="25">
        <f t="shared" si="4"/>
        <v>8.5</v>
      </c>
      <c r="G12" s="25">
        <v>17.5</v>
      </c>
      <c r="H12" s="25">
        <f t="shared" si="5"/>
        <v>8.75</v>
      </c>
      <c r="I12" s="25">
        <v>13.5</v>
      </c>
      <c r="J12" s="25">
        <f t="shared" si="6"/>
        <v>6.75</v>
      </c>
      <c r="K12" s="29">
        <v>17.5</v>
      </c>
      <c r="L12" s="2">
        <f t="shared" ref="L12:L26" si="7">SUM(C12:K12)</f>
        <v>115</v>
      </c>
      <c r="M12" s="25">
        <f t="shared" ref="M12:M26" si="8">L12/100*100</f>
        <v>114.99999999999999</v>
      </c>
      <c r="N12" s="25" t="str">
        <f t="shared" ref="N12:N26" si="9">IF(M12&gt;=91,"A1",IF(M12&gt;=81,"A2",IF(M12&gt;=71,"B1",IF(M12&gt;=61,"B2",IF(M12&gt;=51,"C1",IF(M12&gt;=41,"C2",IF(M12&gt;=33,"D","E")))))))</f>
        <v>A1</v>
      </c>
    </row>
    <row r="13" spans="1:14" ht="15.75">
      <c r="A13" s="25">
        <v>8</v>
      </c>
      <c r="B13" s="27" t="s">
        <v>50</v>
      </c>
      <c r="C13" s="25">
        <v>13.5</v>
      </c>
      <c r="D13" s="25">
        <f t="shared" si="3"/>
        <v>6.75</v>
      </c>
      <c r="E13" s="25">
        <v>16</v>
      </c>
      <c r="F13" s="25">
        <f t="shared" si="4"/>
        <v>8</v>
      </c>
      <c r="G13" s="25">
        <v>15</v>
      </c>
      <c r="H13" s="25">
        <f t="shared" si="5"/>
        <v>7.5</v>
      </c>
      <c r="I13" s="25">
        <v>15.5</v>
      </c>
      <c r="J13" s="25">
        <f t="shared" si="6"/>
        <v>7.75</v>
      </c>
      <c r="K13" s="25">
        <v>13.5</v>
      </c>
      <c r="L13" s="2">
        <f t="shared" si="7"/>
        <v>103.5</v>
      </c>
      <c r="M13" s="25">
        <f t="shared" si="8"/>
        <v>103.49999999999999</v>
      </c>
      <c r="N13" s="25" t="str">
        <f t="shared" si="9"/>
        <v>A1</v>
      </c>
    </row>
    <row r="14" spans="1:14" ht="15.75">
      <c r="A14" s="25">
        <v>9</v>
      </c>
      <c r="B14" s="27" t="s">
        <v>55</v>
      </c>
      <c r="C14" s="25">
        <v>17.5</v>
      </c>
      <c r="D14" s="25">
        <f t="shared" si="3"/>
        <v>8.75</v>
      </c>
      <c r="E14" s="25">
        <v>19.5</v>
      </c>
      <c r="F14" s="25">
        <f t="shared" si="4"/>
        <v>9.75</v>
      </c>
      <c r="G14" s="25">
        <v>7</v>
      </c>
      <c r="H14" s="25">
        <f t="shared" si="5"/>
        <v>3.5</v>
      </c>
      <c r="I14" s="25">
        <v>16.5</v>
      </c>
      <c r="J14" s="25">
        <f t="shared" si="6"/>
        <v>8.25</v>
      </c>
      <c r="K14" s="25">
        <v>19.5</v>
      </c>
      <c r="L14" s="2">
        <f t="shared" si="7"/>
        <v>110.25</v>
      </c>
      <c r="M14" s="25">
        <f t="shared" si="8"/>
        <v>110.25</v>
      </c>
      <c r="N14" s="25" t="str">
        <f t="shared" si="9"/>
        <v>A1</v>
      </c>
    </row>
    <row r="15" spans="1:14" ht="15.75">
      <c r="A15" s="25">
        <v>10</v>
      </c>
      <c r="B15" s="28" t="s">
        <v>61</v>
      </c>
      <c r="C15" s="25">
        <v>18.5</v>
      </c>
      <c r="D15" s="25">
        <f t="shared" si="3"/>
        <v>9.25</v>
      </c>
      <c r="E15" s="25">
        <v>19.5</v>
      </c>
      <c r="F15" s="25">
        <f t="shared" si="4"/>
        <v>9.75</v>
      </c>
      <c r="G15" s="25">
        <v>19</v>
      </c>
      <c r="H15" s="25">
        <f t="shared" si="5"/>
        <v>9.5</v>
      </c>
      <c r="I15" s="25">
        <v>18</v>
      </c>
      <c r="J15" s="25">
        <f t="shared" si="6"/>
        <v>9</v>
      </c>
      <c r="K15" s="25">
        <v>19</v>
      </c>
      <c r="L15" s="2">
        <f t="shared" si="7"/>
        <v>131.5</v>
      </c>
      <c r="M15" s="25">
        <f t="shared" si="8"/>
        <v>131.5</v>
      </c>
      <c r="N15" s="25" t="str">
        <f t="shared" si="9"/>
        <v>A1</v>
      </c>
    </row>
    <row r="16" spans="1:14" ht="18" customHeight="1">
      <c r="A16" s="25">
        <v>11</v>
      </c>
      <c r="B16" s="27" t="s">
        <v>65</v>
      </c>
      <c r="C16" s="25">
        <v>19.5</v>
      </c>
      <c r="D16" s="25">
        <f t="shared" si="3"/>
        <v>9.75</v>
      </c>
      <c r="E16" s="25">
        <v>19</v>
      </c>
      <c r="F16" s="25">
        <f t="shared" si="4"/>
        <v>9.5</v>
      </c>
      <c r="G16" s="25">
        <v>14.5</v>
      </c>
      <c r="H16" s="25">
        <f t="shared" si="5"/>
        <v>7.25</v>
      </c>
      <c r="I16" s="25">
        <v>19.5</v>
      </c>
      <c r="J16" s="25">
        <f t="shared" si="6"/>
        <v>9.75</v>
      </c>
      <c r="K16" s="25">
        <v>19</v>
      </c>
      <c r="L16" s="2">
        <f t="shared" si="7"/>
        <v>127.75</v>
      </c>
      <c r="M16" s="25">
        <f t="shared" si="8"/>
        <v>127.75000000000001</v>
      </c>
      <c r="N16" s="25" t="str">
        <f t="shared" si="9"/>
        <v>A1</v>
      </c>
    </row>
    <row r="17" spans="1:14" ht="18" customHeight="1">
      <c r="A17" s="25">
        <v>12</v>
      </c>
      <c r="B17" s="27" t="s">
        <v>70</v>
      </c>
      <c r="C17" s="25">
        <v>19</v>
      </c>
      <c r="D17" s="25">
        <f t="shared" si="3"/>
        <v>9.5</v>
      </c>
      <c r="E17" s="25">
        <v>19.5</v>
      </c>
      <c r="F17" s="25">
        <f t="shared" si="4"/>
        <v>9.75</v>
      </c>
      <c r="G17" s="25">
        <v>19.5</v>
      </c>
      <c r="H17" s="25">
        <f t="shared" si="5"/>
        <v>9.75</v>
      </c>
      <c r="I17" s="25">
        <v>19</v>
      </c>
      <c r="J17" s="25">
        <f t="shared" si="6"/>
        <v>9.5</v>
      </c>
      <c r="K17" s="25">
        <v>17</v>
      </c>
      <c r="L17" s="2">
        <f t="shared" si="7"/>
        <v>132.5</v>
      </c>
      <c r="M17" s="25">
        <f t="shared" si="8"/>
        <v>132.5</v>
      </c>
      <c r="N17" s="25" t="str">
        <f t="shared" si="9"/>
        <v>A1</v>
      </c>
    </row>
    <row r="18" spans="1:14" ht="15.75">
      <c r="A18" s="25">
        <v>13</v>
      </c>
      <c r="B18" s="27" t="s">
        <v>75</v>
      </c>
      <c r="C18" s="25">
        <v>20</v>
      </c>
      <c r="D18" s="25">
        <f t="shared" si="3"/>
        <v>10</v>
      </c>
      <c r="E18" s="25">
        <v>20</v>
      </c>
      <c r="F18" s="25">
        <f t="shared" si="4"/>
        <v>10</v>
      </c>
      <c r="G18" s="25">
        <v>17</v>
      </c>
      <c r="H18" s="25">
        <f t="shared" si="5"/>
        <v>8.5</v>
      </c>
      <c r="I18" s="25">
        <v>19.5</v>
      </c>
      <c r="J18" s="25">
        <f t="shared" si="6"/>
        <v>9.75</v>
      </c>
      <c r="K18" s="25">
        <v>18</v>
      </c>
      <c r="L18" s="2">
        <f t="shared" si="7"/>
        <v>132.75</v>
      </c>
      <c r="M18" s="25">
        <f t="shared" si="8"/>
        <v>132.75</v>
      </c>
      <c r="N18" s="25" t="str">
        <f t="shared" si="9"/>
        <v>A1</v>
      </c>
    </row>
    <row r="19" spans="1:14" ht="15.75">
      <c r="A19" s="25">
        <v>14</v>
      </c>
      <c r="B19" s="30" t="s">
        <v>81</v>
      </c>
      <c r="C19" s="25">
        <v>15</v>
      </c>
      <c r="D19" s="25">
        <f t="shared" si="3"/>
        <v>7.5</v>
      </c>
      <c r="E19" s="25">
        <v>13.5</v>
      </c>
      <c r="F19" s="25">
        <f t="shared" si="4"/>
        <v>6.75</v>
      </c>
      <c r="G19" s="25">
        <v>15</v>
      </c>
      <c r="H19" s="25">
        <f t="shared" si="5"/>
        <v>7.5</v>
      </c>
      <c r="I19" s="25">
        <v>15</v>
      </c>
      <c r="J19" s="25">
        <f t="shared" si="6"/>
        <v>7.5</v>
      </c>
      <c r="K19" s="25">
        <v>18.5</v>
      </c>
      <c r="L19" s="2">
        <f t="shared" si="7"/>
        <v>106.25</v>
      </c>
      <c r="M19" s="25">
        <f t="shared" si="8"/>
        <v>106.25</v>
      </c>
      <c r="N19" s="25" t="str">
        <f t="shared" si="9"/>
        <v>A1</v>
      </c>
    </row>
    <row r="20" spans="1:14" ht="15.75">
      <c r="A20" s="25">
        <v>15</v>
      </c>
      <c r="B20" s="31" t="s">
        <v>131</v>
      </c>
      <c r="C20" s="25">
        <v>19.5</v>
      </c>
      <c r="D20" s="25">
        <f t="shared" si="3"/>
        <v>9.75</v>
      </c>
      <c r="E20" s="25">
        <v>18.5</v>
      </c>
      <c r="F20" s="25">
        <f t="shared" si="4"/>
        <v>9.25</v>
      </c>
      <c r="G20" s="25">
        <v>20</v>
      </c>
      <c r="H20" s="25">
        <f t="shared" si="5"/>
        <v>10</v>
      </c>
      <c r="I20" s="25">
        <v>19.5</v>
      </c>
      <c r="J20" s="25">
        <f t="shared" si="6"/>
        <v>9.75</v>
      </c>
      <c r="K20" s="25">
        <v>19</v>
      </c>
      <c r="L20" s="2">
        <f t="shared" si="7"/>
        <v>135.25</v>
      </c>
      <c r="M20" s="25">
        <f t="shared" si="8"/>
        <v>135.25</v>
      </c>
      <c r="N20" s="25" t="str">
        <f t="shared" si="9"/>
        <v>A1</v>
      </c>
    </row>
    <row r="21" spans="1:14" ht="16.5" customHeight="1">
      <c r="A21" s="25">
        <v>16</v>
      </c>
      <c r="B21" s="28" t="s">
        <v>90</v>
      </c>
      <c r="C21" s="25">
        <v>18</v>
      </c>
      <c r="D21" s="25">
        <f t="shared" si="3"/>
        <v>9</v>
      </c>
      <c r="E21" s="25">
        <v>17.5</v>
      </c>
      <c r="F21" s="25">
        <f t="shared" si="4"/>
        <v>8.75</v>
      </c>
      <c r="G21" s="25">
        <v>19</v>
      </c>
      <c r="H21" s="25">
        <f t="shared" si="5"/>
        <v>9.5</v>
      </c>
      <c r="I21" s="25">
        <v>14</v>
      </c>
      <c r="J21" s="25">
        <f t="shared" si="6"/>
        <v>7</v>
      </c>
      <c r="K21" s="25">
        <v>20</v>
      </c>
      <c r="L21" s="25">
        <f t="shared" si="7"/>
        <v>122.75</v>
      </c>
      <c r="M21" s="25">
        <f t="shared" si="8"/>
        <v>122.75</v>
      </c>
      <c r="N21" s="25" t="str">
        <f t="shared" si="9"/>
        <v>A1</v>
      </c>
    </row>
    <row r="22" spans="1:14" ht="17.25" customHeight="1">
      <c r="A22" s="25">
        <v>17</v>
      </c>
      <c r="B22" s="27" t="s">
        <v>94</v>
      </c>
      <c r="C22" s="25">
        <v>20</v>
      </c>
      <c r="D22" s="25">
        <f t="shared" si="3"/>
        <v>10</v>
      </c>
      <c r="E22" s="25">
        <v>19.5</v>
      </c>
      <c r="F22" s="25">
        <f t="shared" si="4"/>
        <v>9.75</v>
      </c>
      <c r="G22" s="25">
        <v>18.5</v>
      </c>
      <c r="H22" s="25">
        <f t="shared" si="5"/>
        <v>9.25</v>
      </c>
      <c r="I22" s="29">
        <v>20</v>
      </c>
      <c r="J22" s="25">
        <f t="shared" si="6"/>
        <v>10</v>
      </c>
      <c r="K22" s="25">
        <v>20</v>
      </c>
      <c r="L22" s="25">
        <f t="shared" si="7"/>
        <v>137</v>
      </c>
      <c r="M22" s="25">
        <f t="shared" si="8"/>
        <v>137</v>
      </c>
      <c r="N22" s="25" t="str">
        <f t="shared" si="9"/>
        <v>A1</v>
      </c>
    </row>
    <row r="23" spans="1:14" ht="15.75" customHeight="1">
      <c r="A23" s="25">
        <v>18</v>
      </c>
      <c r="B23" s="30" t="s">
        <v>99</v>
      </c>
      <c r="C23" s="25">
        <v>15.5</v>
      </c>
      <c r="D23" s="25">
        <f t="shared" si="3"/>
        <v>7.75</v>
      </c>
      <c r="E23" s="25">
        <v>15.5</v>
      </c>
      <c r="F23" s="25">
        <f t="shared" si="4"/>
        <v>7.75</v>
      </c>
      <c r="G23" s="25">
        <v>19</v>
      </c>
      <c r="H23" s="25">
        <f t="shared" si="5"/>
        <v>9.5</v>
      </c>
      <c r="I23" s="25">
        <v>16.5</v>
      </c>
      <c r="J23" s="25">
        <f t="shared" si="6"/>
        <v>8.25</v>
      </c>
      <c r="K23" s="25">
        <v>17.5</v>
      </c>
      <c r="L23" s="25">
        <f t="shared" si="7"/>
        <v>117.25</v>
      </c>
      <c r="M23" s="25">
        <f t="shared" si="8"/>
        <v>117.25000000000001</v>
      </c>
      <c r="N23" s="25" t="str">
        <f t="shared" si="9"/>
        <v>A1</v>
      </c>
    </row>
    <row r="24" spans="1:14" ht="18" customHeight="1">
      <c r="A24" s="25">
        <v>19</v>
      </c>
      <c r="B24" s="30" t="s">
        <v>104</v>
      </c>
      <c r="C24" s="25">
        <v>14.5</v>
      </c>
      <c r="D24" s="25">
        <f t="shared" si="3"/>
        <v>7.25</v>
      </c>
      <c r="E24" s="25"/>
      <c r="F24" s="25">
        <f t="shared" si="4"/>
        <v>0</v>
      </c>
      <c r="G24" s="25">
        <v>12</v>
      </c>
      <c r="H24" s="25">
        <f t="shared" si="5"/>
        <v>6</v>
      </c>
      <c r="I24" s="25">
        <v>18.5</v>
      </c>
      <c r="J24" s="25">
        <f t="shared" si="6"/>
        <v>9.25</v>
      </c>
      <c r="K24" s="25">
        <v>12.5</v>
      </c>
      <c r="L24" s="25">
        <f t="shared" si="7"/>
        <v>80</v>
      </c>
      <c r="M24" s="25">
        <f t="shared" si="8"/>
        <v>80</v>
      </c>
      <c r="N24" s="25" t="str">
        <f t="shared" si="9"/>
        <v>B1</v>
      </c>
    </row>
    <row r="25" spans="1:14" ht="18.75" customHeight="1">
      <c r="A25" s="25">
        <v>20</v>
      </c>
      <c r="B25" s="32" t="s">
        <v>109</v>
      </c>
      <c r="C25" s="25">
        <v>20</v>
      </c>
      <c r="D25" s="25">
        <f t="shared" si="3"/>
        <v>10</v>
      </c>
      <c r="E25" s="25">
        <v>20</v>
      </c>
      <c r="F25" s="25">
        <f t="shared" si="4"/>
        <v>10</v>
      </c>
      <c r="G25" s="25">
        <v>20</v>
      </c>
      <c r="H25" s="25">
        <f t="shared" si="5"/>
        <v>10</v>
      </c>
      <c r="I25" s="25">
        <v>20</v>
      </c>
      <c r="J25" s="25">
        <f t="shared" si="6"/>
        <v>10</v>
      </c>
      <c r="K25" s="25">
        <v>20</v>
      </c>
      <c r="L25" s="25">
        <f t="shared" si="7"/>
        <v>140</v>
      </c>
      <c r="M25" s="25">
        <f t="shared" si="8"/>
        <v>140</v>
      </c>
      <c r="N25" s="25" t="str">
        <f t="shared" si="9"/>
        <v>A1</v>
      </c>
    </row>
    <row r="26" spans="1:14" ht="15.75" customHeight="1">
      <c r="A26" s="25">
        <v>21</v>
      </c>
      <c r="B26" s="28" t="s">
        <v>113</v>
      </c>
      <c r="C26" s="25">
        <v>16</v>
      </c>
      <c r="D26" s="25">
        <f t="shared" si="3"/>
        <v>8</v>
      </c>
      <c r="E26" s="25">
        <v>15</v>
      </c>
      <c r="F26" s="25">
        <f t="shared" si="4"/>
        <v>7.5</v>
      </c>
      <c r="G26" s="25">
        <v>10</v>
      </c>
      <c r="H26" s="25">
        <f t="shared" si="5"/>
        <v>5</v>
      </c>
      <c r="I26" s="25">
        <v>18.5</v>
      </c>
      <c r="J26" s="25">
        <f t="shared" si="6"/>
        <v>9.25</v>
      </c>
      <c r="K26" s="25">
        <v>19.5</v>
      </c>
      <c r="L26" s="25">
        <f t="shared" si="7"/>
        <v>108.75</v>
      </c>
      <c r="M26" s="25">
        <f t="shared" si="8"/>
        <v>108.74999999999999</v>
      </c>
      <c r="N26" s="25" t="str">
        <f t="shared" si="9"/>
        <v>A1</v>
      </c>
    </row>
  </sheetData>
  <mergeCells count="4">
    <mergeCell ref="A1:N1"/>
    <mergeCell ref="A2:N2"/>
    <mergeCell ref="A3:N3"/>
    <mergeCell ref="A5:B5"/>
  </mergeCells>
  <pageMargins left="0.196527777777778" right="0.7" top="0.75" bottom="0.75" header="0.3" footer="0.3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8"/>
  <sheetViews>
    <sheetView topLeftCell="A317" workbookViewId="0">
      <selection activeCell="A317" sqref="A317"/>
    </sheetView>
  </sheetViews>
  <sheetFormatPr defaultColWidth="14.42578125" defaultRowHeight="20.100000000000001" customHeight="1"/>
  <cols>
    <col min="1" max="1" width="17.5703125" customWidth="1"/>
    <col min="6" max="6" width="20.42578125" customWidth="1"/>
  </cols>
  <sheetData>
    <row r="1" spans="1:6" ht="20.100000000000001" customHeight="1">
      <c r="A1" s="7"/>
      <c r="B1" s="513" t="s">
        <v>132</v>
      </c>
      <c r="C1" s="478"/>
      <c r="D1" s="478"/>
      <c r="E1" s="478"/>
      <c r="F1" s="479"/>
    </row>
    <row r="2" spans="1:6" ht="20.100000000000001" customHeight="1">
      <c r="A2" s="8"/>
      <c r="B2" s="508" t="s">
        <v>133</v>
      </c>
      <c r="C2" s="481"/>
      <c r="D2" s="481"/>
      <c r="E2" s="481"/>
      <c r="F2" s="482"/>
    </row>
    <row r="3" spans="1:6" ht="20.100000000000001" customHeight="1">
      <c r="A3" s="8"/>
      <c r="B3" s="508" t="s">
        <v>134</v>
      </c>
      <c r="C3" s="481"/>
      <c r="D3" s="481"/>
      <c r="E3" s="481"/>
      <c r="F3" s="482"/>
    </row>
    <row r="4" spans="1:6" ht="20.100000000000001" customHeight="1">
      <c r="A4" s="8"/>
      <c r="B4" s="510" t="s">
        <v>135</v>
      </c>
      <c r="C4" s="481"/>
      <c r="D4" s="481"/>
      <c r="E4" s="481"/>
      <c r="F4" s="482"/>
    </row>
    <row r="5" spans="1:6" ht="20.100000000000001" customHeight="1">
      <c r="A5" s="8"/>
      <c r="B5" s="508" t="s">
        <v>212</v>
      </c>
      <c r="C5" s="481"/>
      <c r="D5" s="481"/>
      <c r="E5" s="481"/>
      <c r="F5" s="482"/>
    </row>
    <row r="6" spans="1:6" ht="20.100000000000001" customHeight="1">
      <c r="A6" s="509" t="s">
        <v>137</v>
      </c>
      <c r="B6" s="481"/>
      <c r="C6" s="481"/>
      <c r="D6" s="481"/>
      <c r="E6" s="481"/>
      <c r="F6" s="482"/>
    </row>
    <row r="7" spans="1:6" ht="20.100000000000001" customHeight="1">
      <c r="A7" s="9" t="s">
        <v>138</v>
      </c>
      <c r="B7" s="510" t="s">
        <v>139</v>
      </c>
      <c r="C7" s="482"/>
      <c r="D7" s="10" t="s">
        <v>140</v>
      </c>
      <c r="E7" s="511">
        <v>1</v>
      </c>
      <c r="F7" s="482"/>
    </row>
    <row r="8" spans="1:6" ht="20.100000000000001" customHeight="1">
      <c r="A8" s="9" t="s">
        <v>122</v>
      </c>
      <c r="B8" s="510" t="s">
        <v>141</v>
      </c>
      <c r="C8" s="482"/>
      <c r="D8" s="11"/>
      <c r="E8" s="512"/>
      <c r="F8" s="482"/>
    </row>
    <row r="9" spans="1:6" ht="20.100000000000001" customHeight="1">
      <c r="A9" s="12" t="s">
        <v>142</v>
      </c>
      <c r="B9" s="11" t="s">
        <v>143</v>
      </c>
      <c r="C9" s="11" t="s">
        <v>144</v>
      </c>
      <c r="D9" s="11" t="s">
        <v>130</v>
      </c>
      <c r="E9" s="507" t="s">
        <v>145</v>
      </c>
      <c r="F9" s="482"/>
    </row>
    <row r="10" spans="1:6" ht="20.100000000000001" customHeight="1">
      <c r="A10" s="13">
        <v>1</v>
      </c>
      <c r="B10" s="14" t="s">
        <v>123</v>
      </c>
      <c r="C10" s="15">
        <v>4.5</v>
      </c>
      <c r="D10" s="16" t="str">
        <f t="shared" ref="D10:D14" si="0">IF(C10&gt;=18,"A1",IF(C10&gt;=16,"A2",IF(C10&gt;=14,"B1",IF(C10&gt;=12,"B2",IF(C10&gt;=10,"C1",IF(C10&gt;=8,"C2",IF(C10&gt;=6.5,"D","E")))))))</f>
        <v>E</v>
      </c>
      <c r="E10" s="506" t="s">
        <v>146</v>
      </c>
      <c r="F10" s="517"/>
    </row>
    <row r="11" spans="1:6" ht="20.100000000000001" customHeight="1">
      <c r="A11" s="13">
        <v>2</v>
      </c>
      <c r="B11" s="14" t="s">
        <v>124</v>
      </c>
      <c r="C11" s="15">
        <v>13.5</v>
      </c>
      <c r="D11" s="16" t="str">
        <f t="shared" si="0"/>
        <v>B2</v>
      </c>
      <c r="E11" s="518"/>
      <c r="F11" s="519"/>
    </row>
    <row r="12" spans="1:6" ht="20.100000000000001" customHeight="1">
      <c r="A12" s="13">
        <v>3</v>
      </c>
      <c r="B12" s="14" t="s">
        <v>125</v>
      </c>
      <c r="C12" s="15">
        <v>5</v>
      </c>
      <c r="D12" s="16" t="str">
        <f t="shared" si="0"/>
        <v>E</v>
      </c>
      <c r="E12" s="518"/>
      <c r="F12" s="519"/>
    </row>
    <row r="13" spans="1:6" ht="20.100000000000001" customHeight="1">
      <c r="A13" s="13">
        <v>4</v>
      </c>
      <c r="B13" s="14" t="s">
        <v>126</v>
      </c>
      <c r="C13" s="15">
        <v>8.5</v>
      </c>
      <c r="D13" s="16" t="str">
        <f t="shared" si="0"/>
        <v>C2</v>
      </c>
      <c r="E13" s="518"/>
      <c r="F13" s="519"/>
    </row>
    <row r="14" spans="1:6" ht="20.100000000000001" customHeight="1">
      <c r="A14" s="13">
        <v>5</v>
      </c>
      <c r="B14" s="14" t="s">
        <v>127</v>
      </c>
      <c r="C14" s="15">
        <v>8</v>
      </c>
      <c r="D14" s="16" t="str">
        <f t="shared" si="0"/>
        <v>C2</v>
      </c>
      <c r="E14" s="518"/>
      <c r="F14" s="519"/>
    </row>
    <row r="15" spans="1:6" ht="20.100000000000001" customHeight="1">
      <c r="A15" s="8"/>
      <c r="B15" s="17" t="s">
        <v>128</v>
      </c>
      <c r="C15" s="15">
        <f>(C10+C11+C12+C13+C14)</f>
        <v>39.5</v>
      </c>
      <c r="D15" s="16" t="str">
        <f>IF(C15&gt;=91,"A1",IF(C15&gt;=81,"A2",IF(C15&gt;=71,"B1",IF(C15&gt;=61,"B2",IF(C15&gt;=51,"C1",IF(C15&gt;=41,"C2",IF(C15&gt;=33,"D","E")))))))</f>
        <v>D</v>
      </c>
      <c r="E15" s="518"/>
      <c r="F15" s="519"/>
    </row>
    <row r="16" spans="1:6" ht="20.100000000000001" customHeight="1">
      <c r="A16" s="8"/>
      <c r="B16" s="14" t="s">
        <v>147</v>
      </c>
      <c r="C16" s="18">
        <f>(C15/100)*100</f>
        <v>39.5</v>
      </c>
      <c r="D16" s="14"/>
      <c r="E16" s="520"/>
      <c r="F16" s="521"/>
    </row>
    <row r="17" spans="1:6" ht="20.100000000000001" customHeight="1">
      <c r="A17" s="514" t="s">
        <v>213</v>
      </c>
      <c r="B17" s="504" t="s">
        <v>149</v>
      </c>
      <c r="C17" s="485"/>
      <c r="D17" s="504" t="s">
        <v>150</v>
      </c>
      <c r="E17" s="505"/>
      <c r="F17" s="485"/>
    </row>
    <row r="18" spans="1:6" ht="20.100000000000001" customHeight="1">
      <c r="A18" s="515"/>
      <c r="B18" s="481"/>
      <c r="C18" s="482"/>
      <c r="D18" s="481"/>
      <c r="E18" s="481"/>
      <c r="F18" s="482"/>
    </row>
    <row r="19" spans="1:6" ht="20.100000000000001" customHeight="1">
      <c r="A19" s="7"/>
      <c r="B19" s="513" t="s">
        <v>132</v>
      </c>
      <c r="C19" s="478"/>
      <c r="D19" s="478"/>
      <c r="E19" s="478"/>
      <c r="F19" s="479"/>
    </row>
    <row r="20" spans="1:6" ht="20.100000000000001" customHeight="1">
      <c r="A20" s="8"/>
      <c r="B20" s="508" t="s">
        <v>133</v>
      </c>
      <c r="C20" s="481"/>
      <c r="D20" s="481"/>
      <c r="E20" s="481"/>
      <c r="F20" s="482"/>
    </row>
    <row r="21" spans="1:6" ht="20.100000000000001" customHeight="1">
      <c r="A21" s="8"/>
      <c r="B21" s="508" t="s">
        <v>134</v>
      </c>
      <c r="C21" s="481"/>
      <c r="D21" s="481"/>
      <c r="E21" s="481"/>
      <c r="F21" s="482"/>
    </row>
    <row r="22" spans="1:6" ht="20.100000000000001" customHeight="1">
      <c r="A22" s="8"/>
      <c r="B22" s="510" t="s">
        <v>135</v>
      </c>
      <c r="C22" s="481"/>
      <c r="D22" s="481"/>
      <c r="E22" s="481"/>
      <c r="F22" s="482"/>
    </row>
    <row r="23" spans="1:6" ht="20.100000000000001" customHeight="1">
      <c r="A23" s="8"/>
      <c r="B23" s="508" t="s">
        <v>212</v>
      </c>
      <c r="C23" s="481"/>
      <c r="D23" s="481"/>
      <c r="E23" s="481"/>
      <c r="F23" s="482"/>
    </row>
    <row r="24" spans="1:6" ht="20.100000000000001" customHeight="1">
      <c r="A24" s="509" t="s">
        <v>137</v>
      </c>
      <c r="B24" s="481"/>
      <c r="C24" s="481"/>
      <c r="D24" s="481"/>
      <c r="E24" s="481"/>
      <c r="F24" s="482"/>
    </row>
    <row r="25" spans="1:6" ht="20.100000000000001" customHeight="1">
      <c r="A25" s="9" t="s">
        <v>138</v>
      </c>
      <c r="B25" s="510" t="s">
        <v>139</v>
      </c>
      <c r="C25" s="482"/>
      <c r="D25" s="10" t="s">
        <v>140</v>
      </c>
      <c r="E25" s="511">
        <v>2</v>
      </c>
      <c r="F25" s="482"/>
    </row>
    <row r="26" spans="1:6" ht="20.100000000000001" customHeight="1">
      <c r="A26" s="9" t="s">
        <v>122</v>
      </c>
      <c r="B26" s="510" t="s">
        <v>151</v>
      </c>
      <c r="C26" s="482"/>
      <c r="D26" s="11"/>
      <c r="E26" s="512"/>
      <c r="F26" s="482"/>
    </row>
    <row r="27" spans="1:6" ht="20.100000000000001" customHeight="1">
      <c r="A27" s="12" t="s">
        <v>142</v>
      </c>
      <c r="B27" s="11" t="s">
        <v>143</v>
      </c>
      <c r="C27" s="11" t="s">
        <v>144</v>
      </c>
      <c r="D27" s="11" t="s">
        <v>130</v>
      </c>
      <c r="E27" s="507" t="s">
        <v>145</v>
      </c>
      <c r="F27" s="482"/>
    </row>
    <row r="28" spans="1:6" ht="20.100000000000001" customHeight="1">
      <c r="A28" s="13">
        <v>1</v>
      </c>
      <c r="B28" s="14" t="s">
        <v>123</v>
      </c>
      <c r="C28" s="15">
        <v>17.5</v>
      </c>
      <c r="D28" s="16" t="str">
        <f t="shared" ref="D28:D32" si="1">IF(C28&gt;=18,"A1",IF(C28&gt;=16,"A2",IF(C28&gt;=14,"B1",IF(C28&gt;=12,"B2",IF(C28&gt;=10,"C1",IF(C28&gt;=8,"C2",IF(C28&gt;=6.5,"D","E")))))))</f>
        <v>A2</v>
      </c>
      <c r="E28" s="506" t="s">
        <v>214</v>
      </c>
      <c r="F28" s="517"/>
    </row>
    <row r="29" spans="1:6" ht="20.100000000000001" customHeight="1">
      <c r="A29" s="13">
        <v>2</v>
      </c>
      <c r="B29" s="14" t="s">
        <v>124</v>
      </c>
      <c r="C29" s="15">
        <v>18.5</v>
      </c>
      <c r="D29" s="16" t="str">
        <f t="shared" si="1"/>
        <v>A1</v>
      </c>
      <c r="E29" s="518"/>
      <c r="F29" s="519"/>
    </row>
    <row r="30" spans="1:6" ht="20.100000000000001" customHeight="1">
      <c r="A30" s="13">
        <v>3</v>
      </c>
      <c r="B30" s="14" t="s">
        <v>125</v>
      </c>
      <c r="C30" s="15">
        <v>9</v>
      </c>
      <c r="D30" s="16" t="str">
        <f t="shared" si="1"/>
        <v>C2</v>
      </c>
      <c r="E30" s="518"/>
      <c r="F30" s="519"/>
    </row>
    <row r="31" spans="1:6" ht="20.100000000000001" customHeight="1">
      <c r="A31" s="13">
        <v>4</v>
      </c>
      <c r="B31" s="14" t="s">
        <v>126</v>
      </c>
      <c r="C31" s="15">
        <v>19</v>
      </c>
      <c r="D31" s="16" t="str">
        <f t="shared" si="1"/>
        <v>A1</v>
      </c>
      <c r="E31" s="518"/>
      <c r="F31" s="519"/>
    </row>
    <row r="32" spans="1:6" ht="20.100000000000001" customHeight="1">
      <c r="A32" s="13">
        <v>5</v>
      </c>
      <c r="B32" s="14" t="s">
        <v>127</v>
      </c>
      <c r="C32" s="15">
        <v>20</v>
      </c>
      <c r="D32" s="16" t="str">
        <f t="shared" si="1"/>
        <v>A1</v>
      </c>
      <c r="E32" s="518"/>
      <c r="F32" s="519"/>
    </row>
    <row r="33" spans="1:6" ht="20.100000000000001" customHeight="1">
      <c r="A33" s="8"/>
      <c r="B33" s="17" t="s">
        <v>128</v>
      </c>
      <c r="C33" s="15">
        <f>(C28+C29+C30+C31+C32)</f>
        <v>84</v>
      </c>
      <c r="D33" s="16" t="str">
        <f>IF(C33&gt;=91,"A1",IF(C33&gt;=81,"A2",IF(C33&gt;=71,"B1",IF(C33&gt;=61,"B2",IF(C33&gt;=51,"C1",IF(C33&gt;=41,"C2",IF(C33&gt;=33,"D","E")))))))</f>
        <v>A2</v>
      </c>
      <c r="E33" s="518"/>
      <c r="F33" s="519"/>
    </row>
    <row r="34" spans="1:6" ht="20.100000000000001" customHeight="1">
      <c r="A34" s="8"/>
      <c r="B34" s="14" t="s">
        <v>147</v>
      </c>
      <c r="C34" s="18">
        <f>(C33/100)*100</f>
        <v>84</v>
      </c>
      <c r="D34" s="14"/>
      <c r="E34" s="520"/>
      <c r="F34" s="521"/>
    </row>
    <row r="35" spans="1:6" ht="20.100000000000001" customHeight="1">
      <c r="A35" s="514" t="s">
        <v>213</v>
      </c>
      <c r="B35" s="504" t="s">
        <v>149</v>
      </c>
      <c r="C35" s="485"/>
      <c r="D35" s="504" t="s">
        <v>150</v>
      </c>
      <c r="E35" s="505"/>
      <c r="F35" s="485"/>
    </row>
    <row r="36" spans="1:6" ht="20.100000000000001" customHeight="1">
      <c r="A36" s="515"/>
      <c r="B36" s="481"/>
      <c r="C36" s="482"/>
      <c r="D36" s="481"/>
      <c r="E36" s="481"/>
      <c r="F36" s="482"/>
    </row>
    <row r="37" spans="1:6" ht="20.100000000000001" customHeight="1">
      <c r="A37" s="7"/>
      <c r="B37" s="513" t="s">
        <v>132</v>
      </c>
      <c r="C37" s="478"/>
      <c r="D37" s="478"/>
      <c r="E37" s="478"/>
      <c r="F37" s="479"/>
    </row>
    <row r="38" spans="1:6" ht="20.100000000000001" customHeight="1">
      <c r="A38" s="8"/>
      <c r="B38" s="508" t="s">
        <v>133</v>
      </c>
      <c r="C38" s="481"/>
      <c r="D38" s="481"/>
      <c r="E38" s="481"/>
      <c r="F38" s="482"/>
    </row>
    <row r="39" spans="1:6" ht="20.100000000000001" customHeight="1">
      <c r="A39" s="8"/>
      <c r="B39" s="508" t="s">
        <v>134</v>
      </c>
      <c r="C39" s="481"/>
      <c r="D39" s="481"/>
      <c r="E39" s="481"/>
      <c r="F39" s="482"/>
    </row>
    <row r="40" spans="1:6" ht="20.100000000000001" customHeight="1">
      <c r="A40" s="8"/>
      <c r="B40" s="510" t="s">
        <v>135</v>
      </c>
      <c r="C40" s="481"/>
      <c r="D40" s="481"/>
      <c r="E40" s="481"/>
      <c r="F40" s="482"/>
    </row>
    <row r="41" spans="1:6" ht="20.100000000000001" customHeight="1">
      <c r="A41" s="8"/>
      <c r="B41" s="508" t="s">
        <v>212</v>
      </c>
      <c r="C41" s="481"/>
      <c r="D41" s="481"/>
      <c r="E41" s="481"/>
      <c r="F41" s="482"/>
    </row>
    <row r="42" spans="1:6" ht="20.100000000000001" customHeight="1">
      <c r="A42" s="509" t="s">
        <v>137</v>
      </c>
      <c r="B42" s="481"/>
      <c r="C42" s="481"/>
      <c r="D42" s="481"/>
      <c r="E42" s="481"/>
      <c r="F42" s="482"/>
    </row>
    <row r="43" spans="1:6" ht="20.100000000000001" customHeight="1">
      <c r="A43" s="9" t="s">
        <v>138</v>
      </c>
      <c r="B43" s="510" t="s">
        <v>139</v>
      </c>
      <c r="C43" s="482"/>
      <c r="D43" s="10" t="s">
        <v>140</v>
      </c>
      <c r="E43" s="511">
        <v>3</v>
      </c>
      <c r="F43" s="482"/>
    </row>
    <row r="44" spans="1:6" ht="20.100000000000001" customHeight="1">
      <c r="A44" s="9" t="s">
        <v>122</v>
      </c>
      <c r="B44" s="510" t="s">
        <v>153</v>
      </c>
      <c r="C44" s="482"/>
      <c r="D44" s="11"/>
      <c r="E44" s="512"/>
      <c r="F44" s="482"/>
    </row>
    <row r="45" spans="1:6" ht="20.100000000000001" customHeight="1">
      <c r="A45" s="12" t="s">
        <v>142</v>
      </c>
      <c r="B45" s="11" t="s">
        <v>143</v>
      </c>
      <c r="C45" s="11" t="s">
        <v>144</v>
      </c>
      <c r="D45" s="11" t="s">
        <v>130</v>
      </c>
      <c r="E45" s="507" t="s">
        <v>145</v>
      </c>
      <c r="F45" s="482"/>
    </row>
    <row r="46" spans="1:6" ht="20.100000000000001" customHeight="1">
      <c r="A46" s="13">
        <v>1</v>
      </c>
      <c r="B46" s="14" t="s">
        <v>123</v>
      </c>
      <c r="C46" s="15">
        <v>17</v>
      </c>
      <c r="D46" s="16" t="str">
        <f t="shared" ref="D46:D50" si="2">IF(C46&gt;=18,"A1",IF(C46&gt;=16,"A2",IF(C46&gt;=14,"B1",IF(C46&gt;=12,"B2",IF(C46&gt;=10,"C1",IF(C46&gt;=8,"C2",IF(C46&gt;=6.5,"D","E")))))))</f>
        <v>A2</v>
      </c>
      <c r="E46" s="506" t="s">
        <v>214</v>
      </c>
      <c r="F46" s="517"/>
    </row>
    <row r="47" spans="1:6" ht="20.100000000000001" customHeight="1">
      <c r="A47" s="13">
        <v>2</v>
      </c>
      <c r="B47" s="14" t="s">
        <v>124</v>
      </c>
      <c r="C47" s="15">
        <v>17.5</v>
      </c>
      <c r="D47" s="16" t="str">
        <f t="shared" si="2"/>
        <v>A2</v>
      </c>
      <c r="E47" s="518"/>
      <c r="F47" s="519"/>
    </row>
    <row r="48" spans="1:6" ht="20.100000000000001" customHeight="1">
      <c r="A48" s="13">
        <v>3</v>
      </c>
      <c r="B48" s="14" t="s">
        <v>125</v>
      </c>
      <c r="C48" s="15">
        <v>9.5</v>
      </c>
      <c r="D48" s="16" t="str">
        <f t="shared" si="2"/>
        <v>C2</v>
      </c>
      <c r="E48" s="518"/>
      <c r="F48" s="519"/>
    </row>
    <row r="49" spans="1:6" ht="20.100000000000001" customHeight="1">
      <c r="A49" s="13">
        <v>4</v>
      </c>
      <c r="B49" s="14" t="s">
        <v>126</v>
      </c>
      <c r="C49" s="15">
        <v>18</v>
      </c>
      <c r="D49" s="16" t="str">
        <f t="shared" si="2"/>
        <v>A1</v>
      </c>
      <c r="E49" s="518"/>
      <c r="F49" s="519"/>
    </row>
    <row r="50" spans="1:6" ht="20.100000000000001" customHeight="1">
      <c r="A50" s="13">
        <v>5</v>
      </c>
      <c r="B50" s="14" t="s">
        <v>127</v>
      </c>
      <c r="C50" s="15">
        <v>18</v>
      </c>
      <c r="D50" s="16" t="str">
        <f t="shared" si="2"/>
        <v>A1</v>
      </c>
      <c r="E50" s="518"/>
      <c r="F50" s="519"/>
    </row>
    <row r="51" spans="1:6" ht="20.100000000000001" customHeight="1">
      <c r="A51" s="8"/>
      <c r="B51" s="17" t="s">
        <v>128</v>
      </c>
      <c r="C51" s="15">
        <f>(C46+C47+C48+C49+C50)</f>
        <v>80</v>
      </c>
      <c r="D51" s="16" t="str">
        <f>IF(C51&gt;=91,"A1",IF(C51&gt;=81,"A2",IF(C51&gt;=71,"B1",IF(C51&gt;=61,"B2",IF(C51&gt;=51,"C1",IF(C51&gt;=41,"C2",IF(C51&gt;=33,"D","E")))))))</f>
        <v>B1</v>
      </c>
      <c r="E51" s="518"/>
      <c r="F51" s="519"/>
    </row>
    <row r="52" spans="1:6" ht="20.100000000000001" customHeight="1">
      <c r="A52" s="8"/>
      <c r="B52" s="14" t="s">
        <v>147</v>
      </c>
      <c r="C52" s="18">
        <f>(C51/100)*100</f>
        <v>80</v>
      </c>
      <c r="D52" s="14"/>
      <c r="E52" s="520"/>
      <c r="F52" s="521"/>
    </row>
    <row r="53" spans="1:6" ht="20.100000000000001" customHeight="1">
      <c r="A53" s="514" t="s">
        <v>213</v>
      </c>
      <c r="B53" s="504" t="s">
        <v>149</v>
      </c>
      <c r="C53" s="485"/>
      <c r="D53" s="504" t="s">
        <v>150</v>
      </c>
      <c r="E53" s="505"/>
      <c r="F53" s="485"/>
    </row>
    <row r="54" spans="1:6" ht="20.100000000000001" customHeight="1">
      <c r="A54" s="515"/>
      <c r="B54" s="481"/>
      <c r="C54" s="482"/>
      <c r="D54" s="481"/>
      <c r="E54" s="481"/>
      <c r="F54" s="482"/>
    </row>
    <row r="55" spans="1:6" ht="20.100000000000001" customHeight="1">
      <c r="A55" s="7"/>
      <c r="B55" s="513" t="s">
        <v>132</v>
      </c>
      <c r="C55" s="478"/>
      <c r="D55" s="478"/>
      <c r="E55" s="478"/>
      <c r="F55" s="479"/>
    </row>
    <row r="56" spans="1:6" ht="20.100000000000001" customHeight="1">
      <c r="A56" s="8"/>
      <c r="B56" s="508" t="s">
        <v>133</v>
      </c>
      <c r="C56" s="481"/>
      <c r="D56" s="481"/>
      <c r="E56" s="481"/>
      <c r="F56" s="482"/>
    </row>
    <row r="57" spans="1:6" ht="20.100000000000001" customHeight="1">
      <c r="A57" s="8"/>
      <c r="B57" s="508" t="s">
        <v>134</v>
      </c>
      <c r="C57" s="481"/>
      <c r="D57" s="481"/>
      <c r="E57" s="481"/>
      <c r="F57" s="482"/>
    </row>
    <row r="58" spans="1:6" ht="20.100000000000001" customHeight="1">
      <c r="A58" s="8"/>
      <c r="B58" s="510" t="s">
        <v>135</v>
      </c>
      <c r="C58" s="481"/>
      <c r="D58" s="481"/>
      <c r="E58" s="481"/>
      <c r="F58" s="482"/>
    </row>
    <row r="59" spans="1:6" ht="20.100000000000001" customHeight="1">
      <c r="A59" s="8"/>
      <c r="B59" s="508" t="s">
        <v>212</v>
      </c>
      <c r="C59" s="481"/>
      <c r="D59" s="481"/>
      <c r="E59" s="481"/>
      <c r="F59" s="482"/>
    </row>
    <row r="60" spans="1:6" ht="20.100000000000001" customHeight="1">
      <c r="A60" s="509" t="s">
        <v>137</v>
      </c>
      <c r="B60" s="481"/>
      <c r="C60" s="481"/>
      <c r="D60" s="481"/>
      <c r="E60" s="481"/>
      <c r="F60" s="482"/>
    </row>
    <row r="61" spans="1:6" ht="20.100000000000001" customHeight="1">
      <c r="A61" s="9" t="s">
        <v>138</v>
      </c>
      <c r="B61" s="510" t="s">
        <v>139</v>
      </c>
      <c r="C61" s="482"/>
      <c r="D61" s="10" t="s">
        <v>140</v>
      </c>
      <c r="E61" s="511">
        <v>4</v>
      </c>
      <c r="F61" s="482"/>
    </row>
    <row r="62" spans="1:6" ht="20.100000000000001" customHeight="1">
      <c r="A62" s="9" t="s">
        <v>122</v>
      </c>
      <c r="B62" s="510" t="s">
        <v>155</v>
      </c>
      <c r="C62" s="482"/>
      <c r="D62" s="11"/>
      <c r="E62" s="512"/>
      <c r="F62" s="482"/>
    </row>
    <row r="63" spans="1:6" ht="20.100000000000001" customHeight="1">
      <c r="A63" s="12" t="s">
        <v>142</v>
      </c>
      <c r="B63" s="11" t="s">
        <v>143</v>
      </c>
      <c r="C63" s="11" t="s">
        <v>144</v>
      </c>
      <c r="D63" s="11" t="s">
        <v>130</v>
      </c>
      <c r="E63" s="507" t="s">
        <v>145</v>
      </c>
      <c r="F63" s="482"/>
    </row>
    <row r="64" spans="1:6" ht="20.100000000000001" customHeight="1">
      <c r="A64" s="13">
        <v>1</v>
      </c>
      <c r="B64" s="14" t="s">
        <v>123</v>
      </c>
      <c r="C64" s="15">
        <v>20</v>
      </c>
      <c r="D64" s="16" t="str">
        <f t="shared" ref="D64:D68" si="3">IF(C64&gt;=18,"A1",IF(C64&gt;=16,"A2",IF(C64&gt;=14,"B1",IF(C64&gt;=12,"B2",IF(C64&gt;=10,"C1",IF(C64&gt;=8,"C2",IF(C64&gt;=6.5,"D","E")))))))</f>
        <v>A1</v>
      </c>
      <c r="E64" s="506" t="s">
        <v>156</v>
      </c>
      <c r="F64" s="499"/>
    </row>
    <row r="65" spans="1:6" ht="20.100000000000001" customHeight="1">
      <c r="A65" s="13">
        <v>2</v>
      </c>
      <c r="B65" s="14" t="s">
        <v>124</v>
      </c>
      <c r="C65" s="15">
        <v>16.5</v>
      </c>
      <c r="D65" s="16" t="str">
        <f t="shared" si="3"/>
        <v>A2</v>
      </c>
      <c r="E65" s="500"/>
      <c r="F65" s="501"/>
    </row>
    <row r="66" spans="1:6" ht="20.100000000000001" customHeight="1">
      <c r="A66" s="13">
        <v>3</v>
      </c>
      <c r="B66" s="14" t="s">
        <v>125</v>
      </c>
      <c r="C66" s="15">
        <v>14.5</v>
      </c>
      <c r="D66" s="16" t="str">
        <f t="shared" si="3"/>
        <v>B1</v>
      </c>
      <c r="E66" s="500"/>
      <c r="F66" s="501"/>
    </row>
    <row r="67" spans="1:6" ht="20.100000000000001" customHeight="1">
      <c r="A67" s="13">
        <v>4</v>
      </c>
      <c r="B67" s="14" t="s">
        <v>126</v>
      </c>
      <c r="C67" s="15">
        <v>19</v>
      </c>
      <c r="D67" s="16" t="str">
        <f t="shared" si="3"/>
        <v>A1</v>
      </c>
      <c r="E67" s="500"/>
      <c r="F67" s="501"/>
    </row>
    <row r="68" spans="1:6" ht="20.100000000000001" customHeight="1">
      <c r="A68" s="13">
        <v>5</v>
      </c>
      <c r="B68" s="14" t="s">
        <v>127</v>
      </c>
      <c r="C68" s="15">
        <v>18.5</v>
      </c>
      <c r="D68" s="16" t="str">
        <f t="shared" si="3"/>
        <v>A1</v>
      </c>
      <c r="E68" s="500"/>
      <c r="F68" s="501"/>
    </row>
    <row r="69" spans="1:6" ht="20.100000000000001" customHeight="1">
      <c r="A69" s="8"/>
      <c r="B69" s="17" t="s">
        <v>128</v>
      </c>
      <c r="C69" s="15">
        <f>(C64+C65+C66+C67+C68)</f>
        <v>88.5</v>
      </c>
      <c r="D69" s="16" t="str">
        <f>IF(C69&gt;=91,"A1",IF(C69&gt;=81,"A2",IF(C69&gt;=71,"B1",IF(C69&gt;=61,"B2",IF(C69&gt;=51,"C1",IF(C69&gt;=41,"C2",IF(C69&gt;=33,"D","E")))))))</f>
        <v>A2</v>
      </c>
      <c r="E69" s="500"/>
      <c r="F69" s="501"/>
    </row>
    <row r="70" spans="1:6" ht="20.100000000000001" customHeight="1">
      <c r="A70" s="8"/>
      <c r="B70" s="14" t="s">
        <v>147</v>
      </c>
      <c r="C70" s="18">
        <f>(C69/100)*100</f>
        <v>88.5</v>
      </c>
      <c r="D70" s="14"/>
      <c r="E70" s="502"/>
      <c r="F70" s="503"/>
    </row>
    <row r="71" spans="1:6" ht="20.100000000000001" customHeight="1">
      <c r="A71" s="514" t="s">
        <v>213</v>
      </c>
      <c r="B71" s="504" t="s">
        <v>149</v>
      </c>
      <c r="C71" s="485"/>
      <c r="D71" s="504" t="s">
        <v>150</v>
      </c>
      <c r="E71" s="505"/>
      <c r="F71" s="485"/>
    </row>
    <row r="72" spans="1:6" ht="20.100000000000001" customHeight="1">
      <c r="A72" s="515"/>
      <c r="B72" s="481"/>
      <c r="C72" s="482"/>
      <c r="D72" s="481"/>
      <c r="E72" s="481"/>
      <c r="F72" s="482"/>
    </row>
    <row r="73" spans="1:6" ht="20.100000000000001" customHeight="1">
      <c r="A73" s="7"/>
      <c r="B73" s="513" t="s">
        <v>132</v>
      </c>
      <c r="C73" s="478"/>
      <c r="D73" s="478"/>
      <c r="E73" s="478"/>
      <c r="F73" s="479"/>
    </row>
    <row r="74" spans="1:6" ht="20.100000000000001" customHeight="1">
      <c r="A74" s="8"/>
      <c r="B74" s="508" t="s">
        <v>133</v>
      </c>
      <c r="C74" s="481"/>
      <c r="D74" s="481"/>
      <c r="E74" s="481"/>
      <c r="F74" s="482"/>
    </row>
    <row r="75" spans="1:6" ht="20.100000000000001" customHeight="1">
      <c r="A75" s="8"/>
      <c r="B75" s="508" t="s">
        <v>134</v>
      </c>
      <c r="C75" s="481"/>
      <c r="D75" s="481"/>
      <c r="E75" s="481"/>
      <c r="F75" s="482"/>
    </row>
    <row r="76" spans="1:6" ht="20.100000000000001" customHeight="1">
      <c r="A76" s="8"/>
      <c r="B76" s="510" t="s">
        <v>135</v>
      </c>
      <c r="C76" s="481"/>
      <c r="D76" s="481"/>
      <c r="E76" s="481"/>
      <c r="F76" s="482"/>
    </row>
    <row r="77" spans="1:6" ht="20.100000000000001" customHeight="1">
      <c r="A77" s="8"/>
      <c r="B77" s="508" t="s">
        <v>212</v>
      </c>
      <c r="C77" s="481"/>
      <c r="D77" s="481"/>
      <c r="E77" s="481"/>
      <c r="F77" s="482"/>
    </row>
    <row r="78" spans="1:6" ht="20.100000000000001" customHeight="1">
      <c r="A78" s="509" t="s">
        <v>137</v>
      </c>
      <c r="B78" s="481"/>
      <c r="C78" s="481"/>
      <c r="D78" s="481"/>
      <c r="E78" s="481"/>
      <c r="F78" s="482"/>
    </row>
    <row r="79" spans="1:6" ht="20.100000000000001" customHeight="1">
      <c r="A79" s="9" t="s">
        <v>138</v>
      </c>
      <c r="B79" s="510" t="s">
        <v>139</v>
      </c>
      <c r="C79" s="482"/>
      <c r="D79" s="10" t="s">
        <v>140</v>
      </c>
      <c r="E79" s="511">
        <v>5</v>
      </c>
      <c r="F79" s="482"/>
    </row>
    <row r="80" spans="1:6" ht="20.100000000000001" customHeight="1">
      <c r="A80" s="9" t="s">
        <v>122</v>
      </c>
      <c r="B80" s="510" t="s">
        <v>157</v>
      </c>
      <c r="C80" s="482"/>
      <c r="D80" s="11"/>
      <c r="E80" s="512"/>
      <c r="F80" s="482"/>
    </row>
    <row r="81" spans="1:6" ht="20.100000000000001" customHeight="1">
      <c r="A81" s="12" t="s">
        <v>142</v>
      </c>
      <c r="B81" s="11" t="s">
        <v>143</v>
      </c>
      <c r="C81" s="11" t="s">
        <v>144</v>
      </c>
      <c r="D81" s="11" t="s">
        <v>130</v>
      </c>
      <c r="E81" s="507" t="s">
        <v>145</v>
      </c>
      <c r="F81" s="482"/>
    </row>
    <row r="82" spans="1:6" ht="20.100000000000001" customHeight="1">
      <c r="A82" s="13">
        <v>1</v>
      </c>
      <c r="B82" s="14" t="s">
        <v>123</v>
      </c>
      <c r="C82" s="15">
        <v>18.5</v>
      </c>
      <c r="D82" s="16" t="str">
        <f t="shared" ref="D82:D86" si="4">IF(C82&gt;=18,"A1",IF(C82&gt;=16,"A2",IF(C82&gt;=14,"B1",IF(C82&gt;=12,"B2",IF(C82&gt;=10,"C1",IF(C82&gt;=8,"C2",IF(C82&gt;=6.5,"D","E")))))))</f>
        <v>A1</v>
      </c>
      <c r="E82" s="506" t="s">
        <v>156</v>
      </c>
      <c r="F82" s="499"/>
    </row>
    <row r="83" spans="1:6" ht="20.100000000000001" customHeight="1">
      <c r="A83" s="13">
        <v>2</v>
      </c>
      <c r="B83" s="14" t="s">
        <v>124</v>
      </c>
      <c r="C83" s="15">
        <v>17</v>
      </c>
      <c r="D83" s="16" t="str">
        <f t="shared" si="4"/>
        <v>A2</v>
      </c>
      <c r="E83" s="500"/>
      <c r="F83" s="501"/>
    </row>
    <row r="84" spans="1:6" ht="20.100000000000001" customHeight="1">
      <c r="A84" s="13">
        <v>3</v>
      </c>
      <c r="B84" s="14" t="s">
        <v>125</v>
      </c>
      <c r="C84" s="15">
        <v>16.5</v>
      </c>
      <c r="D84" s="16" t="str">
        <f t="shared" si="4"/>
        <v>A2</v>
      </c>
      <c r="E84" s="500"/>
      <c r="F84" s="501"/>
    </row>
    <row r="85" spans="1:6" ht="20.100000000000001" customHeight="1">
      <c r="A85" s="13">
        <v>4</v>
      </c>
      <c r="B85" s="14" t="s">
        <v>126</v>
      </c>
      <c r="C85" s="15">
        <v>18.5</v>
      </c>
      <c r="D85" s="16" t="str">
        <f t="shared" si="4"/>
        <v>A1</v>
      </c>
      <c r="E85" s="500"/>
      <c r="F85" s="501"/>
    </row>
    <row r="86" spans="1:6" ht="20.100000000000001" customHeight="1">
      <c r="A86" s="13">
        <v>5</v>
      </c>
      <c r="B86" s="14" t="s">
        <v>127</v>
      </c>
      <c r="C86" s="15">
        <v>19.5</v>
      </c>
      <c r="D86" s="16" t="str">
        <f t="shared" si="4"/>
        <v>A1</v>
      </c>
      <c r="E86" s="500"/>
      <c r="F86" s="501"/>
    </row>
    <row r="87" spans="1:6" ht="20.100000000000001" customHeight="1">
      <c r="A87" s="8"/>
      <c r="B87" s="17" t="s">
        <v>128</v>
      </c>
      <c r="C87" s="15">
        <f>(C82+C83+C84+C85+C86)</f>
        <v>90</v>
      </c>
      <c r="D87" s="16" t="str">
        <f>IF(C87&gt;=91,"A1",IF(C87&gt;=81,"A2",IF(C87&gt;=71,"B1",IF(C87&gt;=61,"B2",IF(C87&gt;=51,"C1",IF(C87&gt;=41,"C2",IF(C87&gt;=33,"D","E")))))))</f>
        <v>A2</v>
      </c>
      <c r="E87" s="500"/>
      <c r="F87" s="501"/>
    </row>
    <row r="88" spans="1:6" ht="20.100000000000001" customHeight="1">
      <c r="A88" s="8"/>
      <c r="B88" s="14" t="s">
        <v>147</v>
      </c>
      <c r="C88" s="18">
        <f>(C87/100)*100</f>
        <v>90</v>
      </c>
      <c r="D88" s="14"/>
      <c r="E88" s="502"/>
      <c r="F88" s="503"/>
    </row>
    <row r="89" spans="1:6" ht="20.100000000000001" customHeight="1">
      <c r="A89" s="514" t="s">
        <v>213</v>
      </c>
      <c r="B89" s="504" t="s">
        <v>149</v>
      </c>
      <c r="C89" s="485"/>
      <c r="D89" s="504" t="s">
        <v>150</v>
      </c>
      <c r="E89" s="505"/>
      <c r="F89" s="485"/>
    </row>
    <row r="90" spans="1:6" ht="20.100000000000001" customHeight="1">
      <c r="A90" s="515"/>
      <c r="B90" s="481"/>
      <c r="C90" s="482"/>
      <c r="D90" s="481"/>
      <c r="E90" s="481"/>
      <c r="F90" s="482"/>
    </row>
    <row r="91" spans="1:6" ht="20.100000000000001" customHeight="1">
      <c r="A91" s="7"/>
      <c r="B91" s="513" t="s">
        <v>132</v>
      </c>
      <c r="C91" s="478"/>
      <c r="D91" s="478"/>
      <c r="E91" s="478"/>
      <c r="F91" s="479"/>
    </row>
    <row r="92" spans="1:6" ht="20.100000000000001" customHeight="1">
      <c r="A92" s="8"/>
      <c r="B92" s="508" t="s">
        <v>133</v>
      </c>
      <c r="C92" s="481"/>
      <c r="D92" s="481"/>
      <c r="E92" s="481"/>
      <c r="F92" s="482"/>
    </row>
    <row r="93" spans="1:6" ht="20.100000000000001" customHeight="1">
      <c r="A93" s="8"/>
      <c r="B93" s="508" t="s">
        <v>134</v>
      </c>
      <c r="C93" s="481"/>
      <c r="D93" s="481"/>
      <c r="E93" s="481"/>
      <c r="F93" s="482"/>
    </row>
    <row r="94" spans="1:6" ht="20.100000000000001" customHeight="1">
      <c r="A94" s="8"/>
      <c r="B94" s="510" t="s">
        <v>135</v>
      </c>
      <c r="C94" s="481"/>
      <c r="D94" s="481"/>
      <c r="E94" s="481"/>
      <c r="F94" s="482"/>
    </row>
    <row r="95" spans="1:6" ht="20.100000000000001" customHeight="1">
      <c r="A95" s="8"/>
      <c r="B95" s="508" t="s">
        <v>212</v>
      </c>
      <c r="C95" s="481"/>
      <c r="D95" s="481"/>
      <c r="E95" s="481"/>
      <c r="F95" s="482"/>
    </row>
    <row r="96" spans="1:6" ht="20.100000000000001" customHeight="1">
      <c r="A96" s="509" t="s">
        <v>137</v>
      </c>
      <c r="B96" s="481"/>
      <c r="C96" s="481"/>
      <c r="D96" s="481"/>
      <c r="E96" s="481"/>
      <c r="F96" s="482"/>
    </row>
    <row r="97" spans="1:6" ht="20.100000000000001" customHeight="1">
      <c r="A97" s="9" t="s">
        <v>138</v>
      </c>
      <c r="B97" s="510" t="s">
        <v>139</v>
      </c>
      <c r="C97" s="482"/>
      <c r="D97" s="10" t="s">
        <v>140</v>
      </c>
      <c r="E97" s="511">
        <v>6</v>
      </c>
      <c r="F97" s="482"/>
    </row>
    <row r="98" spans="1:6" ht="20.100000000000001" customHeight="1">
      <c r="A98" s="9" t="s">
        <v>122</v>
      </c>
      <c r="B98" s="510" t="s">
        <v>159</v>
      </c>
      <c r="C98" s="482"/>
      <c r="D98" s="11"/>
      <c r="E98" s="512"/>
      <c r="F98" s="482"/>
    </row>
    <row r="99" spans="1:6" ht="20.100000000000001" customHeight="1">
      <c r="A99" s="12" t="s">
        <v>142</v>
      </c>
      <c r="B99" s="11" t="s">
        <v>143</v>
      </c>
      <c r="C99" s="11" t="s">
        <v>144</v>
      </c>
      <c r="D99" s="11" t="s">
        <v>130</v>
      </c>
      <c r="E99" s="507" t="s">
        <v>145</v>
      </c>
      <c r="F99" s="482"/>
    </row>
    <row r="100" spans="1:6" ht="20.100000000000001" customHeight="1">
      <c r="A100" s="13">
        <v>1</v>
      </c>
      <c r="B100" s="14" t="s">
        <v>123</v>
      </c>
      <c r="C100" s="15">
        <v>0</v>
      </c>
      <c r="D100" s="16" t="str">
        <f>IF(C104&gt;=18,"A1",IF(C104&gt;=16,"A2",IF(C104&gt;=14,"B1",IF(C104&gt;=12,"B2",IF(C104&gt;=10,"C1",IF(C104&gt;=8,"C2",IF(C104&gt;=6.5,"D","E")))))))</f>
        <v>C2</v>
      </c>
      <c r="E100" s="516"/>
      <c r="F100" s="485"/>
    </row>
    <row r="101" spans="1:6" ht="20.100000000000001" customHeight="1">
      <c r="A101" s="13">
        <v>2</v>
      </c>
      <c r="B101" s="14" t="s">
        <v>124</v>
      </c>
      <c r="C101" s="15">
        <v>3</v>
      </c>
      <c r="D101" s="16" t="str">
        <f t="shared" ref="D101:D104" si="5">IF(C101&gt;=18,"A1",IF(C101&gt;=16,"A2",IF(C101&gt;=14,"B1",IF(C101&gt;=12,"B2",IF(C101&gt;=10,"C1",IF(C101&gt;=8,"C2",IF(C101&gt;=6.5,"D","E")))))))</f>
        <v>E</v>
      </c>
      <c r="E101" s="505"/>
      <c r="F101" s="485"/>
    </row>
    <row r="102" spans="1:6" ht="20.100000000000001" customHeight="1">
      <c r="A102" s="13">
        <v>3</v>
      </c>
      <c r="B102" s="14" t="s">
        <v>125</v>
      </c>
      <c r="C102" s="15">
        <v>4</v>
      </c>
      <c r="D102" s="16" t="str">
        <f t="shared" si="5"/>
        <v>E</v>
      </c>
      <c r="E102" s="505"/>
      <c r="F102" s="485"/>
    </row>
    <row r="103" spans="1:6" ht="20.100000000000001" customHeight="1">
      <c r="A103" s="13">
        <v>4</v>
      </c>
      <c r="B103" s="14" t="s">
        <v>126</v>
      </c>
      <c r="C103" s="15">
        <v>7</v>
      </c>
      <c r="D103" s="16" t="str">
        <f t="shared" si="5"/>
        <v>D</v>
      </c>
      <c r="E103" s="505"/>
      <c r="F103" s="485"/>
    </row>
    <row r="104" spans="1:6" ht="20.100000000000001" customHeight="1">
      <c r="A104" s="13">
        <v>5</v>
      </c>
      <c r="B104" s="14" t="s">
        <v>127</v>
      </c>
      <c r="C104" s="15">
        <v>8</v>
      </c>
      <c r="D104" s="16" t="str">
        <f t="shared" si="5"/>
        <v>C2</v>
      </c>
      <c r="E104" s="505"/>
      <c r="F104" s="485"/>
    </row>
    <row r="105" spans="1:6" ht="20.100000000000001" customHeight="1">
      <c r="A105" s="8"/>
      <c r="B105" s="17" t="s">
        <v>128</v>
      </c>
      <c r="C105" s="15">
        <f>(C100+C101+C102+C103+C104)</f>
        <v>22</v>
      </c>
      <c r="D105" s="16" t="str">
        <f>IF(C105&gt;=91,"A1",IF(C105&gt;=81,"A2",IF(C105&gt;=71,"B1",IF(C105&gt;=61,"B2",IF(C105&gt;=51,"C1",IF(C105&gt;=41,"C2",IF(C105&gt;=33,"D","E")))))))</f>
        <v>E</v>
      </c>
      <c r="E105" s="505"/>
      <c r="F105" s="485"/>
    </row>
    <row r="106" spans="1:6" ht="20.100000000000001" customHeight="1">
      <c r="A106" s="8"/>
      <c r="B106" s="14" t="s">
        <v>147</v>
      </c>
      <c r="C106" s="18">
        <f>(C105/100)*100</f>
        <v>22</v>
      </c>
      <c r="D106" s="14"/>
      <c r="E106" s="481"/>
      <c r="F106" s="482"/>
    </row>
    <row r="107" spans="1:6" ht="20.100000000000001" customHeight="1">
      <c r="A107" s="514" t="s">
        <v>213</v>
      </c>
      <c r="B107" s="504" t="s">
        <v>149</v>
      </c>
      <c r="C107" s="485"/>
      <c r="D107" s="504" t="s">
        <v>150</v>
      </c>
      <c r="E107" s="505"/>
      <c r="F107" s="485"/>
    </row>
    <row r="108" spans="1:6" ht="20.100000000000001" customHeight="1">
      <c r="A108" s="515"/>
      <c r="B108" s="481"/>
      <c r="C108" s="482"/>
      <c r="D108" s="481"/>
      <c r="E108" s="481"/>
      <c r="F108" s="482"/>
    </row>
    <row r="109" spans="1:6" ht="20.100000000000001" customHeight="1">
      <c r="A109" s="7"/>
      <c r="B109" s="513" t="s">
        <v>132</v>
      </c>
      <c r="C109" s="478"/>
      <c r="D109" s="478"/>
      <c r="E109" s="478"/>
      <c r="F109" s="479"/>
    </row>
    <row r="110" spans="1:6" ht="20.100000000000001" customHeight="1">
      <c r="A110" s="8"/>
      <c r="B110" s="508" t="s">
        <v>133</v>
      </c>
      <c r="C110" s="481"/>
      <c r="D110" s="481"/>
      <c r="E110" s="481"/>
      <c r="F110" s="482"/>
    </row>
    <row r="111" spans="1:6" ht="20.100000000000001" customHeight="1">
      <c r="A111" s="8"/>
      <c r="B111" s="508" t="s">
        <v>134</v>
      </c>
      <c r="C111" s="481"/>
      <c r="D111" s="481"/>
      <c r="E111" s="481"/>
      <c r="F111" s="482"/>
    </row>
    <row r="112" spans="1:6" ht="20.100000000000001" customHeight="1">
      <c r="A112" s="8"/>
      <c r="B112" s="510" t="s">
        <v>135</v>
      </c>
      <c r="C112" s="481"/>
      <c r="D112" s="481"/>
      <c r="E112" s="481"/>
      <c r="F112" s="482"/>
    </row>
    <row r="113" spans="1:6" ht="20.100000000000001" customHeight="1">
      <c r="A113" s="8"/>
      <c r="B113" s="508" t="s">
        <v>212</v>
      </c>
      <c r="C113" s="481"/>
      <c r="D113" s="481"/>
      <c r="E113" s="481"/>
      <c r="F113" s="482"/>
    </row>
    <row r="114" spans="1:6" ht="20.100000000000001" customHeight="1">
      <c r="A114" s="509" t="s">
        <v>137</v>
      </c>
      <c r="B114" s="481"/>
      <c r="C114" s="481"/>
      <c r="D114" s="481"/>
      <c r="E114" s="481"/>
      <c r="F114" s="482"/>
    </row>
    <row r="115" spans="1:6" ht="20.100000000000001" customHeight="1">
      <c r="A115" s="9" t="s">
        <v>138</v>
      </c>
      <c r="B115" s="510" t="s">
        <v>139</v>
      </c>
      <c r="C115" s="482"/>
      <c r="D115" s="10" t="s">
        <v>140</v>
      </c>
      <c r="E115" s="511">
        <v>7</v>
      </c>
      <c r="F115" s="482"/>
    </row>
    <row r="116" spans="1:6" ht="20.100000000000001" customHeight="1">
      <c r="A116" s="9" t="s">
        <v>122</v>
      </c>
      <c r="B116" s="510" t="s">
        <v>160</v>
      </c>
      <c r="C116" s="482"/>
      <c r="D116" s="11"/>
      <c r="E116" s="512"/>
      <c r="F116" s="482"/>
    </row>
    <row r="117" spans="1:6" ht="20.100000000000001" customHeight="1">
      <c r="A117" s="12" t="s">
        <v>142</v>
      </c>
      <c r="B117" s="11" t="s">
        <v>143</v>
      </c>
      <c r="C117" s="11" t="s">
        <v>144</v>
      </c>
      <c r="D117" s="11" t="s">
        <v>130</v>
      </c>
      <c r="E117" s="507" t="s">
        <v>145</v>
      </c>
      <c r="F117" s="482"/>
    </row>
    <row r="118" spans="1:6" ht="20.100000000000001" customHeight="1">
      <c r="A118" s="13">
        <v>1</v>
      </c>
      <c r="B118" s="14" t="s">
        <v>123</v>
      </c>
      <c r="C118" s="15">
        <v>17</v>
      </c>
      <c r="D118" s="16" t="str">
        <f t="shared" ref="D118:D122" si="6">IF(C118&gt;=18,"A1",IF(C118&gt;=16,"A2",IF(C118&gt;=14,"B1",IF(C118&gt;=12,"B2",IF(C118&gt;=10,"C1",IF(C118&gt;=8,"C2",IF(C118&gt;=6.5,"D","E")))))))</f>
        <v>A2</v>
      </c>
      <c r="E118" s="506" t="s">
        <v>156</v>
      </c>
      <c r="F118" s="499"/>
    </row>
    <row r="119" spans="1:6" ht="20.100000000000001" customHeight="1">
      <c r="A119" s="13">
        <v>2</v>
      </c>
      <c r="B119" s="14" t="s">
        <v>124</v>
      </c>
      <c r="C119" s="15">
        <v>17</v>
      </c>
      <c r="D119" s="16" t="str">
        <f t="shared" si="6"/>
        <v>A2</v>
      </c>
      <c r="E119" s="500"/>
      <c r="F119" s="501"/>
    </row>
    <row r="120" spans="1:6" ht="20.100000000000001" customHeight="1">
      <c r="A120" s="13">
        <v>3</v>
      </c>
      <c r="B120" s="14" t="s">
        <v>125</v>
      </c>
      <c r="C120" s="15">
        <v>17.5</v>
      </c>
      <c r="D120" s="16" t="str">
        <f t="shared" si="6"/>
        <v>A2</v>
      </c>
      <c r="E120" s="500"/>
      <c r="F120" s="501"/>
    </row>
    <row r="121" spans="1:6" ht="20.100000000000001" customHeight="1">
      <c r="A121" s="13">
        <v>4</v>
      </c>
      <c r="B121" s="14" t="s">
        <v>126</v>
      </c>
      <c r="C121" s="15">
        <v>13.5</v>
      </c>
      <c r="D121" s="16" t="str">
        <f t="shared" si="6"/>
        <v>B2</v>
      </c>
      <c r="E121" s="500"/>
      <c r="F121" s="501"/>
    </row>
    <row r="122" spans="1:6" ht="20.100000000000001" customHeight="1">
      <c r="A122" s="13">
        <v>5</v>
      </c>
      <c r="B122" s="14" t="s">
        <v>127</v>
      </c>
      <c r="C122" s="15">
        <v>17.5</v>
      </c>
      <c r="D122" s="16" t="str">
        <f t="shared" si="6"/>
        <v>A2</v>
      </c>
      <c r="E122" s="500"/>
      <c r="F122" s="501"/>
    </row>
    <row r="123" spans="1:6" ht="20.100000000000001" customHeight="1">
      <c r="A123" s="8"/>
      <c r="B123" s="17" t="s">
        <v>128</v>
      </c>
      <c r="C123" s="15">
        <f>(C118+C119+C120+C121+C122)</f>
        <v>82.5</v>
      </c>
      <c r="D123" s="16" t="str">
        <f>IF(C123&gt;=91,"A1",IF(C123&gt;=81,"A2",IF(C123&gt;=71,"B1",IF(C123&gt;=61,"B2",IF(C123&gt;=51,"C1",IF(C123&gt;=41,"C2",IF(C123&gt;=33,"D","E")))))))</f>
        <v>A2</v>
      </c>
      <c r="E123" s="500"/>
      <c r="F123" s="501"/>
    </row>
    <row r="124" spans="1:6" ht="20.100000000000001" customHeight="1">
      <c r="A124" s="8"/>
      <c r="B124" s="14" t="s">
        <v>147</v>
      </c>
      <c r="C124" s="18">
        <f>(C123/100)*100</f>
        <v>82.5</v>
      </c>
      <c r="D124" s="14"/>
      <c r="E124" s="502"/>
      <c r="F124" s="503"/>
    </row>
    <row r="125" spans="1:6" ht="20.100000000000001" customHeight="1">
      <c r="A125" s="514" t="s">
        <v>213</v>
      </c>
      <c r="B125" s="504" t="s">
        <v>149</v>
      </c>
      <c r="C125" s="485"/>
      <c r="D125" s="504" t="s">
        <v>150</v>
      </c>
      <c r="E125" s="505"/>
      <c r="F125" s="485"/>
    </row>
    <row r="126" spans="1:6" ht="20.100000000000001" customHeight="1">
      <c r="A126" s="515"/>
      <c r="B126" s="481"/>
      <c r="C126" s="482"/>
      <c r="D126" s="481"/>
      <c r="E126" s="481"/>
      <c r="F126" s="482"/>
    </row>
    <row r="127" spans="1:6" ht="20.100000000000001" customHeight="1">
      <c r="A127" s="7"/>
      <c r="B127" s="513" t="s">
        <v>132</v>
      </c>
      <c r="C127" s="478"/>
      <c r="D127" s="478"/>
      <c r="E127" s="478"/>
      <c r="F127" s="479"/>
    </row>
    <row r="128" spans="1:6" ht="20.100000000000001" customHeight="1">
      <c r="A128" s="8"/>
      <c r="B128" s="508" t="s">
        <v>133</v>
      </c>
      <c r="C128" s="481"/>
      <c r="D128" s="481"/>
      <c r="E128" s="481"/>
      <c r="F128" s="482"/>
    </row>
    <row r="129" spans="1:6" ht="20.100000000000001" customHeight="1">
      <c r="A129" s="8"/>
      <c r="B129" s="508" t="s">
        <v>134</v>
      </c>
      <c r="C129" s="481"/>
      <c r="D129" s="481"/>
      <c r="E129" s="481"/>
      <c r="F129" s="482"/>
    </row>
    <row r="130" spans="1:6" ht="20.100000000000001" customHeight="1">
      <c r="A130" s="8"/>
      <c r="B130" s="510" t="s">
        <v>135</v>
      </c>
      <c r="C130" s="481"/>
      <c r="D130" s="481"/>
      <c r="E130" s="481"/>
      <c r="F130" s="482"/>
    </row>
    <row r="131" spans="1:6" ht="20.100000000000001" customHeight="1">
      <c r="A131" s="8"/>
      <c r="B131" s="508" t="s">
        <v>212</v>
      </c>
      <c r="C131" s="481"/>
      <c r="D131" s="481"/>
      <c r="E131" s="481"/>
      <c r="F131" s="482"/>
    </row>
    <row r="132" spans="1:6" ht="20.100000000000001" customHeight="1">
      <c r="A132" s="509" t="s">
        <v>137</v>
      </c>
      <c r="B132" s="481"/>
      <c r="C132" s="481"/>
      <c r="D132" s="481"/>
      <c r="E132" s="481"/>
      <c r="F132" s="482"/>
    </row>
    <row r="133" spans="1:6" ht="20.100000000000001" customHeight="1">
      <c r="A133" s="9" t="s">
        <v>138</v>
      </c>
      <c r="B133" s="510" t="s">
        <v>139</v>
      </c>
      <c r="C133" s="482"/>
      <c r="D133" s="10" t="s">
        <v>140</v>
      </c>
      <c r="E133" s="511">
        <v>8</v>
      </c>
      <c r="F133" s="482"/>
    </row>
    <row r="134" spans="1:6" ht="20.100000000000001" customHeight="1">
      <c r="A134" s="9" t="s">
        <v>122</v>
      </c>
      <c r="B134" s="510" t="s">
        <v>162</v>
      </c>
      <c r="C134" s="482"/>
      <c r="D134" s="11"/>
      <c r="E134" s="512"/>
      <c r="F134" s="482"/>
    </row>
    <row r="135" spans="1:6" ht="20.100000000000001" customHeight="1">
      <c r="A135" s="12" t="s">
        <v>142</v>
      </c>
      <c r="B135" s="11" t="s">
        <v>143</v>
      </c>
      <c r="C135" s="11" t="s">
        <v>144</v>
      </c>
      <c r="D135" s="11" t="s">
        <v>130</v>
      </c>
      <c r="E135" s="507" t="s">
        <v>145</v>
      </c>
      <c r="F135" s="482"/>
    </row>
    <row r="136" spans="1:6" ht="20.100000000000001" customHeight="1">
      <c r="A136" s="13">
        <v>1</v>
      </c>
      <c r="B136" s="14" t="s">
        <v>123</v>
      </c>
      <c r="C136" s="15">
        <v>13.5</v>
      </c>
      <c r="D136" s="16" t="str">
        <f t="shared" ref="D136:D140" si="7">IF(C136&gt;=18,"A1",IF(C136&gt;=16,"A2",IF(C136&gt;=14,"B1",IF(C136&gt;=12,"B2",IF(C136&gt;=10,"C1",IF(C136&gt;=8,"C2",IF(C136&gt;=6.5,"D","E")))))))</f>
        <v>B2</v>
      </c>
      <c r="E136" s="506" t="s">
        <v>215</v>
      </c>
      <c r="F136" s="499"/>
    </row>
    <row r="137" spans="1:6" ht="20.100000000000001" customHeight="1">
      <c r="A137" s="13">
        <v>2</v>
      </c>
      <c r="B137" s="14" t="s">
        <v>124</v>
      </c>
      <c r="C137" s="15">
        <v>16</v>
      </c>
      <c r="D137" s="16" t="str">
        <f t="shared" si="7"/>
        <v>A2</v>
      </c>
      <c r="E137" s="500"/>
      <c r="F137" s="501"/>
    </row>
    <row r="138" spans="1:6" ht="20.100000000000001" customHeight="1">
      <c r="A138" s="13">
        <v>3</v>
      </c>
      <c r="B138" s="14" t="s">
        <v>125</v>
      </c>
      <c r="C138" s="15">
        <v>15</v>
      </c>
      <c r="D138" s="16" t="str">
        <f t="shared" si="7"/>
        <v>B1</v>
      </c>
      <c r="E138" s="500"/>
      <c r="F138" s="501"/>
    </row>
    <row r="139" spans="1:6" ht="20.100000000000001" customHeight="1">
      <c r="A139" s="13">
        <v>4</v>
      </c>
      <c r="B139" s="14" t="s">
        <v>126</v>
      </c>
      <c r="C139" s="15">
        <v>15.5</v>
      </c>
      <c r="D139" s="16" t="str">
        <f t="shared" si="7"/>
        <v>B1</v>
      </c>
      <c r="E139" s="500"/>
      <c r="F139" s="501"/>
    </row>
    <row r="140" spans="1:6" ht="20.100000000000001" customHeight="1">
      <c r="A140" s="13">
        <v>5</v>
      </c>
      <c r="B140" s="14" t="s">
        <v>127</v>
      </c>
      <c r="C140" s="15">
        <v>13.5</v>
      </c>
      <c r="D140" s="16" t="str">
        <f t="shared" si="7"/>
        <v>B2</v>
      </c>
      <c r="E140" s="500"/>
      <c r="F140" s="501"/>
    </row>
    <row r="141" spans="1:6" ht="20.100000000000001" customHeight="1">
      <c r="A141" s="8"/>
      <c r="B141" s="17" t="s">
        <v>128</v>
      </c>
      <c r="C141" s="15">
        <f>(C136+C137+C138+C139+C140)</f>
        <v>73.5</v>
      </c>
      <c r="D141" s="16" t="str">
        <f>IF(C141&gt;=91,"A1",IF(C141&gt;=81,"A2",IF(C141&gt;=71,"B1",IF(C141&gt;=61,"B2",IF(C141&gt;=51,"C1",IF(C141&gt;=41,"C2",IF(C141&gt;=33,"D","E")))))))</f>
        <v>B1</v>
      </c>
      <c r="E141" s="500"/>
      <c r="F141" s="501"/>
    </row>
    <row r="142" spans="1:6" ht="20.100000000000001" customHeight="1">
      <c r="A142" s="8"/>
      <c r="B142" s="14" t="s">
        <v>147</v>
      </c>
      <c r="C142" s="18">
        <f>(C141/100)*100</f>
        <v>73.5</v>
      </c>
      <c r="D142" s="14"/>
      <c r="E142" s="502"/>
      <c r="F142" s="503"/>
    </row>
    <row r="143" spans="1:6" ht="20.100000000000001" customHeight="1">
      <c r="A143" s="514" t="s">
        <v>213</v>
      </c>
      <c r="B143" s="504" t="s">
        <v>149</v>
      </c>
      <c r="C143" s="485"/>
      <c r="D143" s="504" t="s">
        <v>150</v>
      </c>
      <c r="E143" s="505"/>
      <c r="F143" s="485"/>
    </row>
    <row r="144" spans="1:6" ht="20.100000000000001" customHeight="1">
      <c r="A144" s="515"/>
      <c r="B144" s="481"/>
      <c r="C144" s="482"/>
      <c r="D144" s="481"/>
      <c r="E144" s="481"/>
      <c r="F144" s="482"/>
    </row>
    <row r="145" spans="1:6" ht="20.100000000000001" customHeight="1">
      <c r="A145" s="7"/>
      <c r="B145" s="513" t="s">
        <v>132</v>
      </c>
      <c r="C145" s="478"/>
      <c r="D145" s="478"/>
      <c r="E145" s="478"/>
      <c r="F145" s="479"/>
    </row>
    <row r="146" spans="1:6" ht="20.100000000000001" customHeight="1">
      <c r="A146" s="8"/>
      <c r="B146" s="508" t="s">
        <v>133</v>
      </c>
      <c r="C146" s="481"/>
      <c r="D146" s="481"/>
      <c r="E146" s="481"/>
      <c r="F146" s="482"/>
    </row>
    <row r="147" spans="1:6" ht="20.100000000000001" customHeight="1">
      <c r="A147" s="8"/>
      <c r="B147" s="508" t="s">
        <v>134</v>
      </c>
      <c r="C147" s="481"/>
      <c r="D147" s="481"/>
      <c r="E147" s="481"/>
      <c r="F147" s="482"/>
    </row>
    <row r="148" spans="1:6" ht="20.100000000000001" customHeight="1">
      <c r="A148" s="8"/>
      <c r="B148" s="510" t="s">
        <v>135</v>
      </c>
      <c r="C148" s="481"/>
      <c r="D148" s="481"/>
      <c r="E148" s="481"/>
      <c r="F148" s="482"/>
    </row>
    <row r="149" spans="1:6" ht="20.100000000000001" customHeight="1">
      <c r="A149" s="8"/>
      <c r="B149" s="508" t="s">
        <v>212</v>
      </c>
      <c r="C149" s="481"/>
      <c r="D149" s="481"/>
      <c r="E149" s="481"/>
      <c r="F149" s="482"/>
    </row>
    <row r="150" spans="1:6" ht="20.100000000000001" customHeight="1">
      <c r="A150" s="509" t="s">
        <v>137</v>
      </c>
      <c r="B150" s="481"/>
      <c r="C150" s="481"/>
      <c r="D150" s="481"/>
      <c r="E150" s="481"/>
      <c r="F150" s="482"/>
    </row>
    <row r="151" spans="1:6" ht="20.100000000000001" customHeight="1">
      <c r="A151" s="9" t="s">
        <v>138</v>
      </c>
      <c r="B151" s="510" t="s">
        <v>139</v>
      </c>
      <c r="C151" s="482"/>
      <c r="D151" s="10" t="s">
        <v>140</v>
      </c>
      <c r="E151" s="511">
        <v>9</v>
      </c>
      <c r="F151" s="482"/>
    </row>
    <row r="152" spans="1:6" ht="20.100000000000001" customHeight="1">
      <c r="A152" s="9" t="s">
        <v>122</v>
      </c>
      <c r="B152" s="510" t="s">
        <v>163</v>
      </c>
      <c r="C152" s="482"/>
      <c r="D152" s="11"/>
      <c r="E152" s="512"/>
      <c r="F152" s="482"/>
    </row>
    <row r="153" spans="1:6" ht="20.100000000000001" customHeight="1">
      <c r="A153" s="12" t="s">
        <v>142</v>
      </c>
      <c r="B153" s="11" t="s">
        <v>143</v>
      </c>
      <c r="C153" s="11" t="s">
        <v>144</v>
      </c>
      <c r="D153" s="11" t="s">
        <v>130</v>
      </c>
      <c r="E153" s="507" t="s">
        <v>145</v>
      </c>
      <c r="F153" s="482"/>
    </row>
    <row r="154" spans="1:6" ht="20.100000000000001" customHeight="1">
      <c r="A154" s="13">
        <v>1</v>
      </c>
      <c r="B154" s="14" t="s">
        <v>123</v>
      </c>
      <c r="C154" s="15">
        <v>17.5</v>
      </c>
      <c r="D154" s="16" t="str">
        <f t="shared" ref="D154:D158" si="8">IF(C154&gt;=18,"A1",IF(C154&gt;=16,"A2",IF(C154&gt;=14,"B1",IF(C154&gt;=12,"B2",IF(C154&gt;=10,"C1",IF(C154&gt;=8,"C2",IF(C154&gt;=6.5,"D","E")))))))</f>
        <v>A2</v>
      </c>
      <c r="E154" s="506" t="s">
        <v>161</v>
      </c>
      <c r="F154" s="499"/>
    </row>
    <row r="155" spans="1:6" ht="20.100000000000001" customHeight="1">
      <c r="A155" s="13">
        <v>2</v>
      </c>
      <c r="B155" s="14" t="s">
        <v>124</v>
      </c>
      <c r="C155" s="15">
        <v>19.5</v>
      </c>
      <c r="D155" s="16" t="str">
        <f t="shared" si="8"/>
        <v>A1</v>
      </c>
      <c r="E155" s="500"/>
      <c r="F155" s="501"/>
    </row>
    <row r="156" spans="1:6" ht="20.100000000000001" customHeight="1">
      <c r="A156" s="13">
        <v>3</v>
      </c>
      <c r="B156" s="14" t="s">
        <v>125</v>
      </c>
      <c r="C156" s="15">
        <v>7</v>
      </c>
      <c r="D156" s="16" t="str">
        <f t="shared" si="8"/>
        <v>D</v>
      </c>
      <c r="E156" s="500"/>
      <c r="F156" s="501"/>
    </row>
    <row r="157" spans="1:6" ht="20.100000000000001" customHeight="1">
      <c r="A157" s="13">
        <v>4</v>
      </c>
      <c r="B157" s="14" t="s">
        <v>126</v>
      </c>
      <c r="C157" s="15">
        <v>16.5</v>
      </c>
      <c r="D157" s="16" t="str">
        <f t="shared" si="8"/>
        <v>A2</v>
      </c>
      <c r="E157" s="500"/>
      <c r="F157" s="501"/>
    </row>
    <row r="158" spans="1:6" ht="20.100000000000001" customHeight="1">
      <c r="A158" s="13">
        <v>5</v>
      </c>
      <c r="B158" s="14" t="s">
        <v>127</v>
      </c>
      <c r="C158" s="15">
        <v>19.5</v>
      </c>
      <c r="D158" s="16" t="str">
        <f t="shared" si="8"/>
        <v>A1</v>
      </c>
      <c r="E158" s="500"/>
      <c r="F158" s="501"/>
    </row>
    <row r="159" spans="1:6" ht="20.100000000000001" customHeight="1">
      <c r="A159" s="8"/>
      <c r="B159" s="17" t="s">
        <v>128</v>
      </c>
      <c r="C159" s="15">
        <f>(C154+C155+C156+C157+C158)</f>
        <v>80</v>
      </c>
      <c r="D159" s="16" t="str">
        <f>IF(C159&gt;=91,"A1",IF(C159&gt;=81,"A2",IF(C159&gt;=71,"B1",IF(C159&gt;=61,"B2",IF(C159&gt;=51,"C1",IF(C159&gt;=41,"C2",IF(C159&gt;=33,"D","E")))))))</f>
        <v>B1</v>
      </c>
      <c r="E159" s="500"/>
      <c r="F159" s="501"/>
    </row>
    <row r="160" spans="1:6" ht="20.100000000000001" customHeight="1">
      <c r="A160" s="8"/>
      <c r="B160" s="14" t="s">
        <v>147</v>
      </c>
      <c r="C160" s="18">
        <f>(C159/100)*100</f>
        <v>80</v>
      </c>
      <c r="D160" s="14"/>
      <c r="E160" s="502"/>
      <c r="F160" s="503"/>
    </row>
    <row r="161" spans="1:6" ht="20.100000000000001" customHeight="1">
      <c r="A161" s="514" t="s">
        <v>213</v>
      </c>
      <c r="B161" s="504" t="s">
        <v>149</v>
      </c>
      <c r="C161" s="485"/>
      <c r="D161" s="504" t="s">
        <v>150</v>
      </c>
      <c r="E161" s="505"/>
      <c r="F161" s="485"/>
    </row>
    <row r="162" spans="1:6" ht="20.100000000000001" customHeight="1">
      <c r="A162" s="515"/>
      <c r="B162" s="481"/>
      <c r="C162" s="482"/>
      <c r="D162" s="481"/>
      <c r="E162" s="481"/>
      <c r="F162" s="482"/>
    </row>
    <row r="163" spans="1:6" ht="20.100000000000001" customHeight="1">
      <c r="A163" s="7"/>
      <c r="B163" s="513" t="s">
        <v>132</v>
      </c>
      <c r="C163" s="478"/>
      <c r="D163" s="478"/>
      <c r="E163" s="478"/>
      <c r="F163" s="479"/>
    </row>
    <row r="164" spans="1:6" ht="20.100000000000001" customHeight="1">
      <c r="A164" s="8"/>
      <c r="B164" s="508" t="s">
        <v>133</v>
      </c>
      <c r="C164" s="481"/>
      <c r="D164" s="481"/>
      <c r="E164" s="481"/>
      <c r="F164" s="482"/>
    </row>
    <row r="165" spans="1:6" ht="20.100000000000001" customHeight="1">
      <c r="A165" s="8"/>
      <c r="B165" s="508" t="s">
        <v>134</v>
      </c>
      <c r="C165" s="481"/>
      <c r="D165" s="481"/>
      <c r="E165" s="481"/>
      <c r="F165" s="482"/>
    </row>
    <row r="166" spans="1:6" ht="20.100000000000001" customHeight="1">
      <c r="A166" s="8"/>
      <c r="B166" s="510" t="s">
        <v>135</v>
      </c>
      <c r="C166" s="481"/>
      <c r="D166" s="481"/>
      <c r="E166" s="481"/>
      <c r="F166" s="482"/>
    </row>
    <row r="167" spans="1:6" ht="20.100000000000001" customHeight="1">
      <c r="A167" s="8"/>
      <c r="B167" s="508" t="s">
        <v>212</v>
      </c>
      <c r="C167" s="481"/>
      <c r="D167" s="481"/>
      <c r="E167" s="481"/>
      <c r="F167" s="482"/>
    </row>
    <row r="168" spans="1:6" ht="20.100000000000001" customHeight="1">
      <c r="A168" s="509" t="s">
        <v>137</v>
      </c>
      <c r="B168" s="481"/>
      <c r="C168" s="481"/>
      <c r="D168" s="481"/>
      <c r="E168" s="481"/>
      <c r="F168" s="482"/>
    </row>
    <row r="169" spans="1:6" ht="20.100000000000001" customHeight="1">
      <c r="A169" s="9" t="s">
        <v>138</v>
      </c>
      <c r="B169" s="510" t="s">
        <v>139</v>
      </c>
      <c r="C169" s="482"/>
      <c r="D169" s="10" t="s">
        <v>140</v>
      </c>
      <c r="E169" s="511">
        <v>10</v>
      </c>
      <c r="F169" s="482"/>
    </row>
    <row r="170" spans="1:6" ht="20.100000000000001" customHeight="1">
      <c r="A170" s="9" t="s">
        <v>122</v>
      </c>
      <c r="B170" s="510" t="s">
        <v>164</v>
      </c>
      <c r="C170" s="482"/>
      <c r="D170" s="11"/>
      <c r="E170" s="512"/>
      <c r="F170" s="482"/>
    </row>
    <row r="171" spans="1:6" ht="20.100000000000001" customHeight="1">
      <c r="A171" s="12" t="s">
        <v>142</v>
      </c>
      <c r="B171" s="11" t="s">
        <v>143</v>
      </c>
      <c r="C171" s="11" t="s">
        <v>144</v>
      </c>
      <c r="D171" s="11" t="s">
        <v>130</v>
      </c>
      <c r="E171" s="507" t="s">
        <v>145</v>
      </c>
      <c r="F171" s="482"/>
    </row>
    <row r="172" spans="1:6" ht="20.100000000000001" customHeight="1">
      <c r="A172" s="13">
        <v>1</v>
      </c>
      <c r="B172" s="14" t="s">
        <v>123</v>
      </c>
      <c r="C172" s="15">
        <v>18.5</v>
      </c>
      <c r="D172" s="16" t="str">
        <f t="shared" ref="D172:D176" si="9">IF(C172&gt;=18,"A1",IF(C172&gt;=16,"A2",IF(C172&gt;=14,"B1",IF(C172&gt;=12,"B2",IF(C172&gt;=10,"C1",IF(C172&gt;=8,"C2",IF(C172&gt;=6.5,"D","E")))))))</f>
        <v>A1</v>
      </c>
      <c r="E172" s="506" t="s">
        <v>166</v>
      </c>
      <c r="F172" s="499"/>
    </row>
    <row r="173" spans="1:6" ht="20.100000000000001" customHeight="1">
      <c r="A173" s="13">
        <v>2</v>
      </c>
      <c r="B173" s="14" t="s">
        <v>124</v>
      </c>
      <c r="C173" s="15">
        <v>19.5</v>
      </c>
      <c r="D173" s="16" t="str">
        <f t="shared" si="9"/>
        <v>A1</v>
      </c>
      <c r="E173" s="500"/>
      <c r="F173" s="501"/>
    </row>
    <row r="174" spans="1:6" ht="20.100000000000001" customHeight="1">
      <c r="A174" s="13">
        <v>3</v>
      </c>
      <c r="B174" s="14" t="s">
        <v>125</v>
      </c>
      <c r="C174" s="15">
        <v>19</v>
      </c>
      <c r="D174" s="16" t="str">
        <f t="shared" si="9"/>
        <v>A1</v>
      </c>
      <c r="E174" s="500"/>
      <c r="F174" s="501"/>
    </row>
    <row r="175" spans="1:6" ht="20.100000000000001" customHeight="1">
      <c r="A175" s="13">
        <v>4</v>
      </c>
      <c r="B175" s="14" t="s">
        <v>126</v>
      </c>
      <c r="C175" s="15">
        <v>18</v>
      </c>
      <c r="D175" s="16" t="str">
        <f t="shared" si="9"/>
        <v>A1</v>
      </c>
      <c r="E175" s="500"/>
      <c r="F175" s="501"/>
    </row>
    <row r="176" spans="1:6" ht="20.100000000000001" customHeight="1">
      <c r="A176" s="13">
        <v>5</v>
      </c>
      <c r="B176" s="14" t="s">
        <v>127</v>
      </c>
      <c r="C176" s="15">
        <v>19</v>
      </c>
      <c r="D176" s="16" t="str">
        <f t="shared" si="9"/>
        <v>A1</v>
      </c>
      <c r="E176" s="500"/>
      <c r="F176" s="501"/>
    </row>
    <row r="177" spans="1:6" ht="20.100000000000001" customHeight="1">
      <c r="A177" s="8"/>
      <c r="B177" s="17" t="s">
        <v>128</v>
      </c>
      <c r="C177" s="15">
        <f>(C172+C173+C174+C175+C176)</f>
        <v>94</v>
      </c>
      <c r="D177" s="16" t="str">
        <f>IF(C177&gt;=91,"A1",IF(C177&gt;=81,"A2",IF(C177&gt;=71,"B1",IF(C177&gt;=61,"B2",IF(C177&gt;=51,"C1",IF(C177&gt;=41,"C2",IF(C177&gt;=33,"D","E")))))))</f>
        <v>A1</v>
      </c>
      <c r="E177" s="500"/>
      <c r="F177" s="501"/>
    </row>
    <row r="178" spans="1:6" ht="20.100000000000001" customHeight="1">
      <c r="A178" s="8"/>
      <c r="B178" s="14" t="s">
        <v>147</v>
      </c>
      <c r="C178" s="18">
        <f>(C177/100)*100</f>
        <v>94</v>
      </c>
      <c r="D178" s="14"/>
      <c r="E178" s="502"/>
      <c r="F178" s="503"/>
    </row>
    <row r="179" spans="1:6" ht="20.100000000000001" customHeight="1">
      <c r="A179" s="514" t="s">
        <v>213</v>
      </c>
      <c r="B179" s="504" t="s">
        <v>149</v>
      </c>
      <c r="C179" s="485"/>
      <c r="D179" s="504" t="s">
        <v>150</v>
      </c>
      <c r="E179" s="505"/>
      <c r="F179" s="485"/>
    </row>
    <row r="180" spans="1:6" ht="20.100000000000001" customHeight="1">
      <c r="A180" s="515"/>
      <c r="B180" s="481"/>
      <c r="C180" s="482"/>
      <c r="D180" s="481"/>
      <c r="E180" s="481"/>
      <c r="F180" s="482"/>
    </row>
    <row r="181" spans="1:6" ht="20.100000000000001" customHeight="1">
      <c r="A181" s="7"/>
      <c r="B181" s="513" t="s">
        <v>132</v>
      </c>
      <c r="C181" s="478"/>
      <c r="D181" s="478"/>
      <c r="E181" s="478"/>
      <c r="F181" s="479"/>
    </row>
    <row r="182" spans="1:6" ht="20.100000000000001" customHeight="1">
      <c r="A182" s="8"/>
      <c r="B182" s="508" t="s">
        <v>133</v>
      </c>
      <c r="C182" s="481"/>
      <c r="D182" s="481"/>
      <c r="E182" s="481"/>
      <c r="F182" s="482"/>
    </row>
    <row r="183" spans="1:6" ht="20.100000000000001" customHeight="1">
      <c r="A183" s="8"/>
      <c r="B183" s="508" t="s">
        <v>134</v>
      </c>
      <c r="C183" s="481"/>
      <c r="D183" s="481"/>
      <c r="E183" s="481"/>
      <c r="F183" s="482"/>
    </row>
    <row r="184" spans="1:6" ht="20.100000000000001" customHeight="1">
      <c r="A184" s="8"/>
      <c r="B184" s="510" t="s">
        <v>135</v>
      </c>
      <c r="C184" s="481"/>
      <c r="D184" s="481"/>
      <c r="E184" s="481"/>
      <c r="F184" s="482"/>
    </row>
    <row r="185" spans="1:6" ht="20.100000000000001" customHeight="1">
      <c r="A185" s="8"/>
      <c r="B185" s="508" t="s">
        <v>212</v>
      </c>
      <c r="C185" s="481"/>
      <c r="D185" s="481"/>
      <c r="E185" s="481"/>
      <c r="F185" s="482"/>
    </row>
    <row r="186" spans="1:6" ht="20.100000000000001" customHeight="1">
      <c r="A186" s="509" t="s">
        <v>137</v>
      </c>
      <c r="B186" s="481"/>
      <c r="C186" s="481"/>
      <c r="D186" s="481"/>
      <c r="E186" s="481"/>
      <c r="F186" s="482"/>
    </row>
    <row r="187" spans="1:6" ht="20.100000000000001" customHeight="1">
      <c r="A187" s="9" t="s">
        <v>138</v>
      </c>
      <c r="B187" s="510" t="s">
        <v>139</v>
      </c>
      <c r="C187" s="482"/>
      <c r="D187" s="10" t="s">
        <v>140</v>
      </c>
      <c r="E187" s="511">
        <v>11</v>
      </c>
      <c r="F187" s="482"/>
    </row>
    <row r="188" spans="1:6" ht="20.100000000000001" customHeight="1">
      <c r="A188" s="9" t="s">
        <v>122</v>
      </c>
      <c r="B188" s="510" t="s">
        <v>165</v>
      </c>
      <c r="C188" s="482"/>
      <c r="D188" s="11"/>
      <c r="E188" s="512"/>
      <c r="F188" s="482"/>
    </row>
    <row r="189" spans="1:6" ht="20.100000000000001" customHeight="1">
      <c r="A189" s="12" t="s">
        <v>142</v>
      </c>
      <c r="B189" s="11" t="s">
        <v>143</v>
      </c>
      <c r="C189" s="11" t="s">
        <v>144</v>
      </c>
      <c r="D189" s="11" t="s">
        <v>130</v>
      </c>
      <c r="E189" s="507" t="s">
        <v>145</v>
      </c>
      <c r="F189" s="482"/>
    </row>
    <row r="190" spans="1:6" ht="20.100000000000001" customHeight="1">
      <c r="A190" s="13">
        <v>1</v>
      </c>
      <c r="B190" s="14" t="s">
        <v>123</v>
      </c>
      <c r="C190" s="15">
        <v>19.5</v>
      </c>
      <c r="D190" s="16" t="str">
        <f t="shared" ref="D190:D194" si="10">IF(C190&gt;=18,"A1",IF(C190&gt;=16,"A2",IF(C190&gt;=14,"B1",IF(C190&gt;=12,"B2",IF(C190&gt;=10,"C1",IF(C190&gt;=8,"C2",IF(C190&gt;=6.5,"D","E")))))))</f>
        <v>A1</v>
      </c>
      <c r="E190" s="506" t="s">
        <v>166</v>
      </c>
      <c r="F190" s="499"/>
    </row>
    <row r="191" spans="1:6" ht="20.100000000000001" customHeight="1">
      <c r="A191" s="13">
        <v>2</v>
      </c>
      <c r="B191" s="14" t="s">
        <v>124</v>
      </c>
      <c r="C191" s="15">
        <v>19</v>
      </c>
      <c r="D191" s="16" t="str">
        <f t="shared" si="10"/>
        <v>A1</v>
      </c>
      <c r="E191" s="500"/>
      <c r="F191" s="501"/>
    </row>
    <row r="192" spans="1:6" ht="20.100000000000001" customHeight="1">
      <c r="A192" s="13">
        <v>3</v>
      </c>
      <c r="B192" s="14" t="s">
        <v>125</v>
      </c>
      <c r="C192" s="15">
        <v>14.5</v>
      </c>
      <c r="D192" s="16" t="str">
        <f t="shared" si="10"/>
        <v>B1</v>
      </c>
      <c r="E192" s="500"/>
      <c r="F192" s="501"/>
    </row>
    <row r="193" spans="1:6" ht="20.100000000000001" customHeight="1">
      <c r="A193" s="13">
        <v>4</v>
      </c>
      <c r="B193" s="14" t="s">
        <v>126</v>
      </c>
      <c r="C193" s="15">
        <v>19.5</v>
      </c>
      <c r="D193" s="16" t="str">
        <f t="shared" si="10"/>
        <v>A1</v>
      </c>
      <c r="E193" s="500"/>
      <c r="F193" s="501"/>
    </row>
    <row r="194" spans="1:6" ht="20.100000000000001" customHeight="1">
      <c r="A194" s="13">
        <v>5</v>
      </c>
      <c r="B194" s="14" t="s">
        <v>127</v>
      </c>
      <c r="C194" s="15">
        <v>19</v>
      </c>
      <c r="D194" s="16" t="str">
        <f t="shared" si="10"/>
        <v>A1</v>
      </c>
      <c r="E194" s="500"/>
      <c r="F194" s="501"/>
    </row>
    <row r="195" spans="1:6" ht="20.100000000000001" customHeight="1">
      <c r="A195" s="8"/>
      <c r="B195" s="17" t="s">
        <v>128</v>
      </c>
      <c r="C195" s="15">
        <f>(C190+C191+C192+C193+C194)</f>
        <v>91.5</v>
      </c>
      <c r="D195" s="16" t="str">
        <f>IF(C195&gt;=91,"A1",IF(C195&gt;=81,"A2",IF(C195&gt;=71,"B1",IF(C195&gt;=61,"B2",IF(C195&gt;=51,"C1",IF(C195&gt;=41,"C2",IF(C195&gt;=33,"D","E")))))))</f>
        <v>A1</v>
      </c>
      <c r="E195" s="500"/>
      <c r="F195" s="501"/>
    </row>
    <row r="196" spans="1:6" ht="20.100000000000001" customHeight="1">
      <c r="A196" s="8"/>
      <c r="B196" s="14" t="s">
        <v>147</v>
      </c>
      <c r="C196" s="19">
        <f>(C195/100)*100</f>
        <v>91.5</v>
      </c>
      <c r="D196" s="14"/>
      <c r="E196" s="502"/>
      <c r="F196" s="503"/>
    </row>
    <row r="197" spans="1:6" ht="20.100000000000001" customHeight="1">
      <c r="A197" s="514" t="s">
        <v>213</v>
      </c>
      <c r="B197" s="504" t="s">
        <v>149</v>
      </c>
      <c r="C197" s="485"/>
      <c r="D197" s="504" t="s">
        <v>150</v>
      </c>
      <c r="E197" s="505"/>
      <c r="F197" s="485"/>
    </row>
    <row r="198" spans="1:6" ht="20.100000000000001" customHeight="1">
      <c r="A198" s="515"/>
      <c r="B198" s="481"/>
      <c r="C198" s="482"/>
      <c r="D198" s="481"/>
      <c r="E198" s="481"/>
      <c r="F198" s="482"/>
    </row>
    <row r="199" spans="1:6" ht="20.100000000000001" customHeight="1">
      <c r="A199" s="7"/>
      <c r="B199" s="513" t="s">
        <v>132</v>
      </c>
      <c r="C199" s="478"/>
      <c r="D199" s="478"/>
      <c r="E199" s="478"/>
      <c r="F199" s="479"/>
    </row>
    <row r="200" spans="1:6" ht="20.100000000000001" customHeight="1">
      <c r="A200" s="8"/>
      <c r="B200" s="508" t="s">
        <v>133</v>
      </c>
      <c r="C200" s="481"/>
      <c r="D200" s="481"/>
      <c r="E200" s="481"/>
      <c r="F200" s="482"/>
    </row>
    <row r="201" spans="1:6" ht="20.100000000000001" customHeight="1">
      <c r="A201" s="8"/>
      <c r="B201" s="508" t="s">
        <v>134</v>
      </c>
      <c r="C201" s="481"/>
      <c r="D201" s="481"/>
      <c r="E201" s="481"/>
      <c r="F201" s="482"/>
    </row>
    <row r="202" spans="1:6" ht="20.100000000000001" customHeight="1">
      <c r="A202" s="8"/>
      <c r="B202" s="510" t="s">
        <v>135</v>
      </c>
      <c r="C202" s="481"/>
      <c r="D202" s="481"/>
      <c r="E202" s="481"/>
      <c r="F202" s="482"/>
    </row>
    <row r="203" spans="1:6" ht="20.100000000000001" customHeight="1">
      <c r="A203" s="8"/>
      <c r="B203" s="508" t="s">
        <v>212</v>
      </c>
      <c r="C203" s="481"/>
      <c r="D203" s="481"/>
      <c r="E203" s="481"/>
      <c r="F203" s="482"/>
    </row>
    <row r="204" spans="1:6" ht="20.100000000000001" customHeight="1">
      <c r="A204" s="509" t="s">
        <v>137</v>
      </c>
      <c r="B204" s="481"/>
      <c r="C204" s="481"/>
      <c r="D204" s="481"/>
      <c r="E204" s="481"/>
      <c r="F204" s="482"/>
    </row>
    <row r="205" spans="1:6" ht="20.100000000000001" customHeight="1">
      <c r="A205" s="9" t="s">
        <v>138</v>
      </c>
      <c r="B205" s="510" t="s">
        <v>139</v>
      </c>
      <c r="C205" s="482"/>
      <c r="D205" s="10" t="s">
        <v>140</v>
      </c>
      <c r="E205" s="511">
        <v>12</v>
      </c>
      <c r="F205" s="482"/>
    </row>
    <row r="206" spans="1:6" ht="20.100000000000001" customHeight="1">
      <c r="A206" s="9" t="s">
        <v>122</v>
      </c>
      <c r="B206" s="510" t="s">
        <v>167</v>
      </c>
      <c r="C206" s="482"/>
      <c r="D206" s="11"/>
      <c r="E206" s="512"/>
      <c r="F206" s="482"/>
    </row>
    <row r="207" spans="1:6" ht="20.100000000000001" customHeight="1">
      <c r="A207" s="12" t="s">
        <v>142</v>
      </c>
      <c r="B207" s="11" t="s">
        <v>143</v>
      </c>
      <c r="C207" s="11" t="s">
        <v>144</v>
      </c>
      <c r="D207" s="11" t="s">
        <v>130</v>
      </c>
      <c r="E207" s="507" t="s">
        <v>145</v>
      </c>
      <c r="F207" s="482"/>
    </row>
    <row r="208" spans="1:6" ht="20.100000000000001" customHeight="1">
      <c r="A208" s="13">
        <v>1</v>
      </c>
      <c r="B208" s="14" t="s">
        <v>123</v>
      </c>
      <c r="C208" s="15">
        <v>19</v>
      </c>
      <c r="D208" s="16" t="str">
        <f t="shared" ref="D208:D212" si="11">IF(C208&gt;=18,"A1",IF(C208&gt;=16,"A2",IF(C208&gt;=14,"B1",IF(C208&gt;=12,"B2",IF(C208&gt;=10,"C1",IF(C208&gt;=8,"C2",IF(C208&gt;=6.5,"D","E")))))))</f>
        <v>A1</v>
      </c>
      <c r="E208" s="506" t="s">
        <v>166</v>
      </c>
      <c r="F208" s="499"/>
    </row>
    <row r="209" spans="1:6" ht="20.100000000000001" customHeight="1">
      <c r="A209" s="13">
        <v>2</v>
      </c>
      <c r="B209" s="14" t="s">
        <v>124</v>
      </c>
      <c r="C209" s="15">
        <v>19.5</v>
      </c>
      <c r="D209" s="16" t="str">
        <f t="shared" si="11"/>
        <v>A1</v>
      </c>
      <c r="E209" s="500"/>
      <c r="F209" s="501"/>
    </row>
    <row r="210" spans="1:6" ht="20.100000000000001" customHeight="1">
      <c r="A210" s="13">
        <v>3</v>
      </c>
      <c r="B210" s="14" t="s">
        <v>125</v>
      </c>
      <c r="C210" s="15">
        <v>19.5</v>
      </c>
      <c r="D210" s="16" t="str">
        <f t="shared" si="11"/>
        <v>A1</v>
      </c>
      <c r="E210" s="500"/>
      <c r="F210" s="501"/>
    </row>
    <row r="211" spans="1:6" ht="20.100000000000001" customHeight="1">
      <c r="A211" s="13">
        <v>4</v>
      </c>
      <c r="B211" s="14" t="s">
        <v>126</v>
      </c>
      <c r="C211" s="15">
        <v>19</v>
      </c>
      <c r="D211" s="16" t="str">
        <f t="shared" si="11"/>
        <v>A1</v>
      </c>
      <c r="E211" s="500"/>
      <c r="F211" s="501"/>
    </row>
    <row r="212" spans="1:6" ht="20.100000000000001" customHeight="1">
      <c r="A212" s="13">
        <v>5</v>
      </c>
      <c r="B212" s="14" t="s">
        <v>127</v>
      </c>
      <c r="C212" s="15">
        <v>17</v>
      </c>
      <c r="D212" s="16" t="str">
        <f t="shared" si="11"/>
        <v>A2</v>
      </c>
      <c r="E212" s="500"/>
      <c r="F212" s="501"/>
    </row>
    <row r="213" spans="1:6" ht="20.100000000000001" customHeight="1">
      <c r="A213" s="8"/>
      <c r="B213" s="17" t="s">
        <v>128</v>
      </c>
      <c r="C213" s="15">
        <f>(C208+C209+C210+C211+C212)</f>
        <v>94</v>
      </c>
      <c r="D213" s="16" t="str">
        <f>IF(C213&gt;=91,"A1",IF(C213&gt;=81,"A2",IF(C213&gt;=71,"B1",IF(C213&gt;=61,"B2",IF(C213&gt;=51,"C1",IF(C213&gt;=41,"C2",IF(C213&gt;=33,"D","E")))))))</f>
        <v>A1</v>
      </c>
      <c r="E213" s="500"/>
      <c r="F213" s="501"/>
    </row>
    <row r="214" spans="1:6" ht="20.100000000000001" customHeight="1">
      <c r="A214" s="8"/>
      <c r="B214" s="14" t="s">
        <v>147</v>
      </c>
      <c r="C214" s="19">
        <f>(C213/100)*100</f>
        <v>94</v>
      </c>
      <c r="D214" s="14"/>
      <c r="E214" s="502"/>
      <c r="F214" s="503"/>
    </row>
    <row r="215" spans="1:6" ht="20.100000000000001" customHeight="1">
      <c r="A215" s="514" t="s">
        <v>213</v>
      </c>
      <c r="B215" s="504" t="s">
        <v>149</v>
      </c>
      <c r="C215" s="485"/>
      <c r="D215" s="504" t="s">
        <v>150</v>
      </c>
      <c r="E215" s="505"/>
      <c r="F215" s="485"/>
    </row>
    <row r="216" spans="1:6" ht="20.100000000000001" customHeight="1">
      <c r="A216" s="515"/>
      <c r="B216" s="481"/>
      <c r="C216" s="482"/>
      <c r="D216" s="481"/>
      <c r="E216" s="481"/>
      <c r="F216" s="482"/>
    </row>
    <row r="217" spans="1:6" ht="20.100000000000001" customHeight="1">
      <c r="A217" s="7"/>
      <c r="B217" s="513" t="s">
        <v>132</v>
      </c>
      <c r="C217" s="478"/>
      <c r="D217" s="478"/>
      <c r="E217" s="478"/>
      <c r="F217" s="479"/>
    </row>
    <row r="218" spans="1:6" ht="20.100000000000001" customHeight="1">
      <c r="A218" s="8"/>
      <c r="B218" s="508" t="s">
        <v>133</v>
      </c>
      <c r="C218" s="481"/>
      <c r="D218" s="481"/>
      <c r="E218" s="481"/>
      <c r="F218" s="482"/>
    </row>
    <row r="219" spans="1:6" ht="20.100000000000001" customHeight="1">
      <c r="A219" s="8"/>
      <c r="B219" s="508" t="s">
        <v>134</v>
      </c>
      <c r="C219" s="481"/>
      <c r="D219" s="481"/>
      <c r="E219" s="481"/>
      <c r="F219" s="482"/>
    </row>
    <row r="220" spans="1:6" ht="20.100000000000001" customHeight="1">
      <c r="A220" s="8"/>
      <c r="B220" s="510" t="s">
        <v>135</v>
      </c>
      <c r="C220" s="481"/>
      <c r="D220" s="481"/>
      <c r="E220" s="481"/>
      <c r="F220" s="482"/>
    </row>
    <row r="221" spans="1:6" ht="20.100000000000001" customHeight="1">
      <c r="A221" s="8"/>
      <c r="B221" s="508" t="s">
        <v>212</v>
      </c>
      <c r="C221" s="481"/>
      <c r="D221" s="481"/>
      <c r="E221" s="481"/>
      <c r="F221" s="482"/>
    </row>
    <row r="222" spans="1:6" ht="20.100000000000001" customHeight="1">
      <c r="A222" s="509" t="s">
        <v>137</v>
      </c>
      <c r="B222" s="481"/>
      <c r="C222" s="481"/>
      <c r="D222" s="481"/>
      <c r="E222" s="481"/>
      <c r="F222" s="482"/>
    </row>
    <row r="223" spans="1:6" ht="20.100000000000001" customHeight="1">
      <c r="A223" s="9" t="s">
        <v>138</v>
      </c>
      <c r="B223" s="510" t="s">
        <v>139</v>
      </c>
      <c r="C223" s="482"/>
      <c r="D223" s="10" t="s">
        <v>140</v>
      </c>
      <c r="E223" s="511">
        <v>13</v>
      </c>
      <c r="F223" s="482"/>
    </row>
    <row r="224" spans="1:6" ht="20.100000000000001" customHeight="1">
      <c r="A224" s="9" t="s">
        <v>122</v>
      </c>
      <c r="B224" s="510" t="s">
        <v>168</v>
      </c>
      <c r="C224" s="482"/>
      <c r="D224" s="11"/>
      <c r="E224" s="512"/>
      <c r="F224" s="482"/>
    </row>
    <row r="225" spans="1:6" ht="20.100000000000001" customHeight="1">
      <c r="A225" s="12" t="s">
        <v>142</v>
      </c>
      <c r="B225" s="11" t="s">
        <v>143</v>
      </c>
      <c r="C225" s="11" t="s">
        <v>144</v>
      </c>
      <c r="D225" s="11" t="s">
        <v>130</v>
      </c>
      <c r="E225" s="507" t="s">
        <v>145</v>
      </c>
      <c r="F225" s="482"/>
    </row>
    <row r="226" spans="1:6" ht="20.100000000000001" customHeight="1">
      <c r="A226" s="13">
        <v>1</v>
      </c>
      <c r="B226" s="14" t="s">
        <v>123</v>
      </c>
      <c r="C226" s="15">
        <v>20</v>
      </c>
      <c r="D226" s="16" t="str">
        <f t="shared" ref="D226:D230" si="12">IF(C226&gt;=18,"A1",IF(C226&gt;=16,"A2",IF(C226&gt;=14,"B1",IF(C226&gt;=12,"B2",IF(C226&gt;=10,"C1",IF(C226&gt;=8,"C2",IF(C226&gt;=6.5,"D","E")))))))</f>
        <v>A1</v>
      </c>
      <c r="E226" s="506" t="s">
        <v>166</v>
      </c>
      <c r="F226" s="499"/>
    </row>
    <row r="227" spans="1:6" ht="20.100000000000001" customHeight="1">
      <c r="A227" s="13">
        <v>2</v>
      </c>
      <c r="B227" s="14" t="s">
        <v>124</v>
      </c>
      <c r="C227" s="15">
        <v>20</v>
      </c>
      <c r="D227" s="16" t="str">
        <f t="shared" si="12"/>
        <v>A1</v>
      </c>
      <c r="E227" s="500"/>
      <c r="F227" s="501"/>
    </row>
    <row r="228" spans="1:6" ht="20.100000000000001" customHeight="1">
      <c r="A228" s="13">
        <v>3</v>
      </c>
      <c r="B228" s="14" t="s">
        <v>125</v>
      </c>
      <c r="C228" s="15">
        <v>17</v>
      </c>
      <c r="D228" s="16" t="str">
        <f t="shared" si="12"/>
        <v>A2</v>
      </c>
      <c r="E228" s="500"/>
      <c r="F228" s="501"/>
    </row>
    <row r="229" spans="1:6" ht="20.100000000000001" customHeight="1">
      <c r="A229" s="13">
        <v>4</v>
      </c>
      <c r="B229" s="14" t="s">
        <v>126</v>
      </c>
      <c r="C229" s="15">
        <v>19.5</v>
      </c>
      <c r="D229" s="16" t="str">
        <f t="shared" si="12"/>
        <v>A1</v>
      </c>
      <c r="E229" s="500"/>
      <c r="F229" s="501"/>
    </row>
    <row r="230" spans="1:6" ht="20.100000000000001" customHeight="1">
      <c r="A230" s="13">
        <v>5</v>
      </c>
      <c r="B230" s="14" t="s">
        <v>127</v>
      </c>
      <c r="C230" s="15">
        <v>18</v>
      </c>
      <c r="D230" s="16" t="str">
        <f t="shared" si="12"/>
        <v>A1</v>
      </c>
      <c r="E230" s="500"/>
      <c r="F230" s="501"/>
    </row>
    <row r="231" spans="1:6" ht="20.100000000000001" customHeight="1">
      <c r="A231" s="8"/>
      <c r="B231" s="17" t="s">
        <v>128</v>
      </c>
      <c r="C231" s="15">
        <f>(C226+C227+C228+C229+C230)</f>
        <v>94.5</v>
      </c>
      <c r="D231" s="16" t="str">
        <f>IF(C231&gt;=91,"A1",IF(C231&gt;=81,"A2",IF(C231&gt;=71,"B1",IF(C231&gt;=61,"B2",IF(C231&gt;=51,"C1",IF(C231&gt;=41,"C2",IF(C231&gt;=33,"D","E")))))))</f>
        <v>A1</v>
      </c>
      <c r="E231" s="500"/>
      <c r="F231" s="501"/>
    </row>
    <row r="232" spans="1:6" ht="20.100000000000001" customHeight="1">
      <c r="A232" s="8"/>
      <c r="B232" s="14" t="s">
        <v>147</v>
      </c>
      <c r="C232" s="18">
        <f>(C231/100)*100</f>
        <v>94.5</v>
      </c>
      <c r="D232" s="14"/>
      <c r="E232" s="502"/>
      <c r="F232" s="503"/>
    </row>
    <row r="233" spans="1:6" ht="20.100000000000001" customHeight="1">
      <c r="A233" s="514" t="s">
        <v>213</v>
      </c>
      <c r="B233" s="504" t="s">
        <v>149</v>
      </c>
      <c r="C233" s="485"/>
      <c r="D233" s="504" t="s">
        <v>150</v>
      </c>
      <c r="E233" s="505"/>
      <c r="F233" s="485"/>
    </row>
    <row r="234" spans="1:6" ht="20.100000000000001" customHeight="1">
      <c r="A234" s="515"/>
      <c r="B234" s="481"/>
      <c r="C234" s="482"/>
      <c r="D234" s="481"/>
      <c r="E234" s="481"/>
      <c r="F234" s="482"/>
    </row>
    <row r="235" spans="1:6" ht="20.100000000000001" customHeight="1">
      <c r="A235" s="7"/>
      <c r="B235" s="513" t="s">
        <v>132</v>
      </c>
      <c r="C235" s="478"/>
      <c r="D235" s="478"/>
      <c r="E235" s="478"/>
      <c r="F235" s="479"/>
    </row>
    <row r="236" spans="1:6" ht="20.100000000000001" customHeight="1">
      <c r="A236" s="8"/>
      <c r="B236" s="508" t="s">
        <v>133</v>
      </c>
      <c r="C236" s="481"/>
      <c r="D236" s="481"/>
      <c r="E236" s="481"/>
      <c r="F236" s="482"/>
    </row>
    <row r="237" spans="1:6" ht="20.100000000000001" customHeight="1">
      <c r="A237" s="8"/>
      <c r="B237" s="508" t="s">
        <v>134</v>
      </c>
      <c r="C237" s="481"/>
      <c r="D237" s="481"/>
      <c r="E237" s="481"/>
      <c r="F237" s="482"/>
    </row>
    <row r="238" spans="1:6" ht="20.100000000000001" customHeight="1">
      <c r="A238" s="8"/>
      <c r="B238" s="510" t="s">
        <v>135</v>
      </c>
      <c r="C238" s="481"/>
      <c r="D238" s="481"/>
      <c r="E238" s="481"/>
      <c r="F238" s="482"/>
    </row>
    <row r="239" spans="1:6" ht="20.100000000000001" customHeight="1">
      <c r="A239" s="8"/>
      <c r="B239" s="508" t="s">
        <v>212</v>
      </c>
      <c r="C239" s="481"/>
      <c r="D239" s="481"/>
      <c r="E239" s="481"/>
      <c r="F239" s="482"/>
    </row>
    <row r="240" spans="1:6" ht="20.100000000000001" customHeight="1">
      <c r="A240" s="509" t="s">
        <v>137</v>
      </c>
      <c r="B240" s="481"/>
      <c r="C240" s="481"/>
      <c r="D240" s="481"/>
      <c r="E240" s="481"/>
      <c r="F240" s="482"/>
    </row>
    <row r="241" spans="1:6" ht="20.100000000000001" customHeight="1">
      <c r="A241" s="9" t="s">
        <v>138</v>
      </c>
      <c r="B241" s="510" t="s">
        <v>139</v>
      </c>
      <c r="C241" s="482"/>
      <c r="D241" s="10" t="s">
        <v>140</v>
      </c>
      <c r="E241" s="511">
        <v>14</v>
      </c>
      <c r="F241" s="482"/>
    </row>
    <row r="242" spans="1:6" ht="20.100000000000001" customHeight="1">
      <c r="A242" s="9" t="s">
        <v>122</v>
      </c>
      <c r="B242" s="510" t="s">
        <v>169</v>
      </c>
      <c r="C242" s="482"/>
      <c r="D242" s="11"/>
      <c r="E242" s="512"/>
      <c r="F242" s="482"/>
    </row>
    <row r="243" spans="1:6" ht="20.100000000000001" customHeight="1">
      <c r="A243" s="12" t="s">
        <v>142</v>
      </c>
      <c r="B243" s="11" t="s">
        <v>143</v>
      </c>
      <c r="C243" s="11" t="s">
        <v>144</v>
      </c>
      <c r="D243" s="11" t="s">
        <v>130</v>
      </c>
      <c r="E243" s="507" t="s">
        <v>145</v>
      </c>
      <c r="F243" s="482"/>
    </row>
    <row r="244" spans="1:6" ht="20.100000000000001" customHeight="1">
      <c r="A244" s="13">
        <v>1</v>
      </c>
      <c r="B244" s="14" t="s">
        <v>123</v>
      </c>
      <c r="C244" s="15">
        <v>15</v>
      </c>
      <c r="D244" s="16" t="str">
        <f t="shared" ref="D244:D248" si="13">IF(C244&gt;=18,"A1",IF(C244&gt;=16,"A2",IF(C244&gt;=14,"B1",IF(C244&gt;=12,"B2",IF(C244&gt;=10,"C1",IF(C244&gt;=8,"C2",IF(C244&gt;=6.5,"D","E")))))))</f>
        <v>B1</v>
      </c>
      <c r="E244" s="506" t="s">
        <v>161</v>
      </c>
      <c r="F244" s="499"/>
    </row>
    <row r="245" spans="1:6" ht="20.100000000000001" customHeight="1">
      <c r="A245" s="13">
        <v>2</v>
      </c>
      <c r="B245" s="14" t="s">
        <v>124</v>
      </c>
      <c r="C245" s="15">
        <v>13.5</v>
      </c>
      <c r="D245" s="16" t="str">
        <f t="shared" si="13"/>
        <v>B2</v>
      </c>
      <c r="E245" s="500"/>
      <c r="F245" s="501"/>
    </row>
    <row r="246" spans="1:6" ht="20.100000000000001" customHeight="1">
      <c r="A246" s="13">
        <v>3</v>
      </c>
      <c r="B246" s="14" t="s">
        <v>125</v>
      </c>
      <c r="C246" s="15">
        <v>15</v>
      </c>
      <c r="D246" s="16" t="str">
        <f t="shared" si="13"/>
        <v>B1</v>
      </c>
      <c r="E246" s="500"/>
      <c r="F246" s="501"/>
    </row>
    <row r="247" spans="1:6" ht="20.100000000000001" customHeight="1">
      <c r="A247" s="13">
        <v>4</v>
      </c>
      <c r="B247" s="14" t="s">
        <v>126</v>
      </c>
      <c r="C247" s="15">
        <v>15</v>
      </c>
      <c r="D247" s="16" t="str">
        <f t="shared" si="13"/>
        <v>B1</v>
      </c>
      <c r="E247" s="500"/>
      <c r="F247" s="501"/>
    </row>
    <row r="248" spans="1:6" ht="20.100000000000001" customHeight="1">
      <c r="A248" s="13">
        <v>5</v>
      </c>
      <c r="B248" s="14" t="s">
        <v>127</v>
      </c>
      <c r="C248" s="15">
        <v>18.5</v>
      </c>
      <c r="D248" s="16" t="str">
        <f t="shared" si="13"/>
        <v>A1</v>
      </c>
      <c r="E248" s="500"/>
      <c r="F248" s="501"/>
    </row>
    <row r="249" spans="1:6" ht="20.100000000000001" customHeight="1">
      <c r="A249" s="8"/>
      <c r="B249" s="17" t="s">
        <v>128</v>
      </c>
      <c r="C249" s="15">
        <f>(C244+C245+C246+C247+C248)</f>
        <v>77</v>
      </c>
      <c r="D249" s="16" t="str">
        <f>IF(C249&gt;=91,"A1",IF(C249&gt;=81,"A2",IF(C249&gt;=71,"B1",IF(C249&gt;=61,"B2",IF(C249&gt;=51,"C1",IF(C249&gt;=41,"C2",IF(C249&gt;=33,"D","E")))))))</f>
        <v>B1</v>
      </c>
      <c r="E249" s="500"/>
      <c r="F249" s="501"/>
    </row>
    <row r="250" spans="1:6" ht="20.100000000000001" customHeight="1">
      <c r="A250" s="8"/>
      <c r="B250" s="14" t="s">
        <v>147</v>
      </c>
      <c r="C250" s="18">
        <f>(C249/100)*100</f>
        <v>77</v>
      </c>
      <c r="D250" s="14"/>
      <c r="E250" s="502"/>
      <c r="F250" s="503"/>
    </row>
    <row r="251" spans="1:6" ht="20.100000000000001" customHeight="1">
      <c r="A251" s="514" t="s">
        <v>213</v>
      </c>
      <c r="B251" s="504" t="s">
        <v>149</v>
      </c>
      <c r="C251" s="485"/>
      <c r="D251" s="504" t="s">
        <v>150</v>
      </c>
      <c r="E251" s="505"/>
      <c r="F251" s="485"/>
    </row>
    <row r="252" spans="1:6" ht="20.100000000000001" customHeight="1">
      <c r="A252" s="515"/>
      <c r="B252" s="481"/>
      <c r="C252" s="482"/>
      <c r="D252" s="481"/>
      <c r="E252" s="481"/>
      <c r="F252" s="482"/>
    </row>
    <row r="253" spans="1:6" ht="20.100000000000001" customHeight="1">
      <c r="A253" s="7"/>
      <c r="B253" s="513" t="s">
        <v>132</v>
      </c>
      <c r="C253" s="478"/>
      <c r="D253" s="478"/>
      <c r="E253" s="478"/>
      <c r="F253" s="479"/>
    </row>
    <row r="254" spans="1:6" ht="20.100000000000001" customHeight="1">
      <c r="A254" s="8"/>
      <c r="B254" s="508" t="s">
        <v>133</v>
      </c>
      <c r="C254" s="481"/>
      <c r="D254" s="481"/>
      <c r="E254" s="481"/>
      <c r="F254" s="482"/>
    </row>
    <row r="255" spans="1:6" ht="20.100000000000001" customHeight="1">
      <c r="A255" s="8"/>
      <c r="B255" s="508" t="s">
        <v>134</v>
      </c>
      <c r="C255" s="481"/>
      <c r="D255" s="481"/>
      <c r="E255" s="481"/>
      <c r="F255" s="482"/>
    </row>
    <row r="256" spans="1:6" ht="20.100000000000001" customHeight="1">
      <c r="A256" s="8"/>
      <c r="B256" s="510" t="s">
        <v>135</v>
      </c>
      <c r="C256" s="481"/>
      <c r="D256" s="481"/>
      <c r="E256" s="481"/>
      <c r="F256" s="482"/>
    </row>
    <row r="257" spans="1:6" ht="20.100000000000001" customHeight="1">
      <c r="A257" s="8"/>
      <c r="B257" s="508" t="s">
        <v>212</v>
      </c>
      <c r="C257" s="481"/>
      <c r="D257" s="481"/>
      <c r="E257" s="481"/>
      <c r="F257" s="482"/>
    </row>
    <row r="258" spans="1:6" ht="20.100000000000001" customHeight="1">
      <c r="A258" s="509" t="s">
        <v>137</v>
      </c>
      <c r="B258" s="481"/>
      <c r="C258" s="481"/>
      <c r="D258" s="481"/>
      <c r="E258" s="481"/>
      <c r="F258" s="482"/>
    </row>
    <row r="259" spans="1:6" ht="20.100000000000001" customHeight="1">
      <c r="A259" s="9" t="s">
        <v>138</v>
      </c>
      <c r="B259" s="510" t="s">
        <v>139</v>
      </c>
      <c r="C259" s="482"/>
      <c r="D259" s="10" t="s">
        <v>140</v>
      </c>
      <c r="E259" s="511">
        <v>15</v>
      </c>
      <c r="F259" s="482"/>
    </row>
    <row r="260" spans="1:6" ht="20.100000000000001" customHeight="1">
      <c r="A260" s="9" t="s">
        <v>122</v>
      </c>
      <c r="B260" s="510" t="s">
        <v>85</v>
      </c>
      <c r="C260" s="482"/>
      <c r="D260" s="11"/>
      <c r="E260" s="512"/>
      <c r="F260" s="482"/>
    </row>
    <row r="261" spans="1:6" ht="20.100000000000001" customHeight="1">
      <c r="A261" s="12" t="s">
        <v>142</v>
      </c>
      <c r="B261" s="11" t="s">
        <v>143</v>
      </c>
      <c r="C261" s="11" t="s">
        <v>144</v>
      </c>
      <c r="D261" s="11" t="s">
        <v>130</v>
      </c>
      <c r="E261" s="507" t="s">
        <v>145</v>
      </c>
      <c r="F261" s="482"/>
    </row>
    <row r="262" spans="1:6" ht="20.100000000000001" customHeight="1">
      <c r="A262" s="13">
        <v>1</v>
      </c>
      <c r="B262" s="14" t="s">
        <v>123</v>
      </c>
      <c r="C262" s="20">
        <v>19.5</v>
      </c>
      <c r="D262" s="16" t="str">
        <f t="shared" ref="D262:D266" si="14">IF(C262&gt;=18,"A1",IF(C262&gt;=16,"A2",IF(C262&gt;=14,"B1",IF(C262&gt;=12,"B2",IF(C262&gt;=10,"C1",IF(C262&gt;=8,"C2",IF(C262&gt;=6.5,"D","E")))))))</f>
        <v>A1</v>
      </c>
      <c r="E262" s="506" t="s">
        <v>166</v>
      </c>
      <c r="F262" s="499"/>
    </row>
    <row r="263" spans="1:6" ht="20.100000000000001" customHeight="1">
      <c r="A263" s="13">
        <v>2</v>
      </c>
      <c r="B263" s="14" t="s">
        <v>124</v>
      </c>
      <c r="C263" s="15">
        <v>18.5</v>
      </c>
      <c r="D263" s="16" t="str">
        <f t="shared" si="14"/>
        <v>A1</v>
      </c>
      <c r="E263" s="500"/>
      <c r="F263" s="501"/>
    </row>
    <row r="264" spans="1:6" ht="20.100000000000001" customHeight="1">
      <c r="A264" s="13">
        <v>3</v>
      </c>
      <c r="B264" s="14" t="s">
        <v>125</v>
      </c>
      <c r="C264" s="15">
        <v>20</v>
      </c>
      <c r="D264" s="16" t="str">
        <f t="shared" si="14"/>
        <v>A1</v>
      </c>
      <c r="E264" s="500"/>
      <c r="F264" s="501"/>
    </row>
    <row r="265" spans="1:6" ht="20.100000000000001" customHeight="1">
      <c r="A265" s="13">
        <v>4</v>
      </c>
      <c r="B265" s="14" t="s">
        <v>126</v>
      </c>
      <c r="C265" s="15">
        <v>19.5</v>
      </c>
      <c r="D265" s="16" t="str">
        <f t="shared" si="14"/>
        <v>A1</v>
      </c>
      <c r="E265" s="500"/>
      <c r="F265" s="501"/>
    </row>
    <row r="266" spans="1:6" ht="20.100000000000001" customHeight="1">
      <c r="A266" s="13">
        <v>5</v>
      </c>
      <c r="B266" s="14" t="s">
        <v>127</v>
      </c>
      <c r="C266" s="15">
        <v>19</v>
      </c>
      <c r="D266" s="16" t="str">
        <f t="shared" si="14"/>
        <v>A1</v>
      </c>
      <c r="E266" s="500"/>
      <c r="F266" s="501"/>
    </row>
    <row r="267" spans="1:6" ht="20.100000000000001" customHeight="1">
      <c r="A267" s="8"/>
      <c r="B267" s="17" t="s">
        <v>128</v>
      </c>
      <c r="C267" s="15">
        <f>(C262+C263+C264+C265+C266)</f>
        <v>96.5</v>
      </c>
      <c r="D267" s="16" t="str">
        <f>IF(C267&gt;=91,"A1",IF(C267&gt;=81,"A2",IF(C267&gt;=71,"B1",IF(C267&gt;=61,"B2",IF(C267&gt;=51,"C1",IF(C267&gt;=41,"C2",IF(C267&gt;=33,"D","E")))))))</f>
        <v>A1</v>
      </c>
      <c r="E267" s="500"/>
      <c r="F267" s="501"/>
    </row>
    <row r="268" spans="1:6" ht="20.100000000000001" customHeight="1">
      <c r="A268" s="8"/>
      <c r="B268" s="14" t="s">
        <v>147</v>
      </c>
      <c r="C268" s="18">
        <f>(C267/100)*100</f>
        <v>96.5</v>
      </c>
      <c r="D268" s="14"/>
      <c r="E268" s="502"/>
      <c r="F268" s="503"/>
    </row>
    <row r="269" spans="1:6" ht="20.100000000000001" customHeight="1">
      <c r="A269" s="514" t="s">
        <v>213</v>
      </c>
      <c r="B269" s="504" t="s">
        <v>149</v>
      </c>
      <c r="C269" s="485"/>
      <c r="D269" s="504" t="s">
        <v>150</v>
      </c>
      <c r="E269" s="505"/>
      <c r="F269" s="485"/>
    </row>
    <row r="270" spans="1:6" ht="20.100000000000001" customHeight="1">
      <c r="A270" s="515"/>
      <c r="B270" s="481"/>
      <c r="C270" s="482"/>
      <c r="D270" s="481"/>
      <c r="E270" s="481"/>
      <c r="F270" s="482"/>
    </row>
    <row r="271" spans="1:6" ht="20.100000000000001" customHeight="1">
      <c r="A271" s="7"/>
      <c r="B271" s="513" t="s">
        <v>132</v>
      </c>
      <c r="C271" s="478"/>
      <c r="D271" s="478"/>
      <c r="E271" s="478"/>
      <c r="F271" s="479"/>
    </row>
    <row r="272" spans="1:6" ht="20.100000000000001" customHeight="1">
      <c r="A272" s="8"/>
      <c r="B272" s="508" t="s">
        <v>133</v>
      </c>
      <c r="C272" s="481"/>
      <c r="D272" s="481"/>
      <c r="E272" s="481"/>
      <c r="F272" s="482"/>
    </row>
    <row r="273" spans="1:6" ht="20.100000000000001" customHeight="1">
      <c r="A273" s="8"/>
      <c r="B273" s="508" t="s">
        <v>134</v>
      </c>
      <c r="C273" s="481"/>
      <c r="D273" s="481"/>
      <c r="E273" s="481"/>
      <c r="F273" s="482"/>
    </row>
    <row r="274" spans="1:6" ht="20.100000000000001" customHeight="1">
      <c r="A274" s="8"/>
      <c r="B274" s="510" t="s">
        <v>135</v>
      </c>
      <c r="C274" s="481"/>
      <c r="D274" s="481"/>
      <c r="E274" s="481"/>
      <c r="F274" s="482"/>
    </row>
    <row r="275" spans="1:6" ht="20.100000000000001" customHeight="1">
      <c r="A275" s="8"/>
      <c r="B275" s="508" t="s">
        <v>212</v>
      </c>
      <c r="C275" s="481"/>
      <c r="D275" s="481"/>
      <c r="E275" s="481"/>
      <c r="F275" s="482"/>
    </row>
    <row r="276" spans="1:6" ht="20.100000000000001" customHeight="1">
      <c r="A276" s="509" t="s">
        <v>137</v>
      </c>
      <c r="B276" s="481"/>
      <c r="C276" s="481"/>
      <c r="D276" s="481"/>
      <c r="E276" s="481"/>
      <c r="F276" s="482"/>
    </row>
    <row r="277" spans="1:6" ht="20.100000000000001" customHeight="1">
      <c r="A277" s="9" t="s">
        <v>138</v>
      </c>
      <c r="B277" s="510" t="s">
        <v>139</v>
      </c>
      <c r="C277" s="482"/>
      <c r="D277" s="10" t="s">
        <v>140</v>
      </c>
      <c r="E277" s="511">
        <v>16</v>
      </c>
      <c r="F277" s="482"/>
    </row>
    <row r="278" spans="1:6" ht="20.100000000000001" customHeight="1">
      <c r="A278" s="9" t="s">
        <v>122</v>
      </c>
      <c r="B278" s="510" t="s">
        <v>170</v>
      </c>
      <c r="C278" s="482"/>
      <c r="D278" s="11"/>
      <c r="E278" s="512"/>
      <c r="F278" s="482"/>
    </row>
    <row r="279" spans="1:6" ht="20.100000000000001" customHeight="1">
      <c r="A279" s="12" t="s">
        <v>142</v>
      </c>
      <c r="B279" s="11" t="s">
        <v>143</v>
      </c>
      <c r="C279" s="11" t="s">
        <v>144</v>
      </c>
      <c r="D279" s="11" t="s">
        <v>130</v>
      </c>
      <c r="E279" s="507" t="s">
        <v>145</v>
      </c>
      <c r="F279" s="482"/>
    </row>
    <row r="280" spans="1:6" ht="20.100000000000001" customHeight="1">
      <c r="A280" s="13">
        <v>1</v>
      </c>
      <c r="B280" s="14" t="s">
        <v>123</v>
      </c>
      <c r="C280" s="15">
        <v>18</v>
      </c>
      <c r="D280" s="16" t="str">
        <f t="shared" ref="D280:D284" si="15">IF(C280&gt;=18,"A1",IF(C280&gt;=16,"A2",IF(C280&gt;=14,"B1",IF(C280&gt;=12,"B2",IF(C280&gt;=10,"C1",IF(C280&gt;=8,"C2",IF(C280&gt;=6.5,"D","E")))))))</f>
        <v>A1</v>
      </c>
      <c r="E280" s="506" t="s">
        <v>156</v>
      </c>
      <c r="F280" s="499"/>
    </row>
    <row r="281" spans="1:6" ht="20.100000000000001" customHeight="1">
      <c r="A281" s="13">
        <v>2</v>
      </c>
      <c r="B281" s="14" t="s">
        <v>124</v>
      </c>
      <c r="C281" s="15">
        <v>17.5</v>
      </c>
      <c r="D281" s="16" t="str">
        <f t="shared" si="15"/>
        <v>A2</v>
      </c>
      <c r="E281" s="500"/>
      <c r="F281" s="501"/>
    </row>
    <row r="282" spans="1:6" ht="20.100000000000001" customHeight="1">
      <c r="A282" s="13">
        <v>3</v>
      </c>
      <c r="B282" s="14" t="s">
        <v>125</v>
      </c>
      <c r="C282" s="15">
        <v>19</v>
      </c>
      <c r="D282" s="16" t="str">
        <f t="shared" si="15"/>
        <v>A1</v>
      </c>
      <c r="E282" s="500"/>
      <c r="F282" s="501"/>
    </row>
    <row r="283" spans="1:6" ht="20.100000000000001" customHeight="1">
      <c r="A283" s="13">
        <v>4</v>
      </c>
      <c r="B283" s="14" t="s">
        <v>126</v>
      </c>
      <c r="C283" s="15">
        <v>14</v>
      </c>
      <c r="D283" s="16" t="str">
        <f t="shared" si="15"/>
        <v>B1</v>
      </c>
      <c r="E283" s="500"/>
      <c r="F283" s="501"/>
    </row>
    <row r="284" spans="1:6" ht="20.100000000000001" customHeight="1">
      <c r="A284" s="13">
        <v>5</v>
      </c>
      <c r="B284" s="14" t="s">
        <v>127</v>
      </c>
      <c r="C284" s="15">
        <v>20</v>
      </c>
      <c r="D284" s="16" t="str">
        <f t="shared" si="15"/>
        <v>A1</v>
      </c>
      <c r="E284" s="500"/>
      <c r="F284" s="501"/>
    </row>
    <row r="285" spans="1:6" ht="20.100000000000001" customHeight="1">
      <c r="A285" s="8"/>
      <c r="B285" s="17" t="s">
        <v>128</v>
      </c>
      <c r="C285" s="15">
        <f>(C280+C281+C282+C283+C284)</f>
        <v>88.5</v>
      </c>
      <c r="D285" s="16" t="str">
        <f>IF(C285&gt;=91,"A1",IF(C285&gt;=81,"A2",IF(C285&gt;=71,"B1",IF(C285&gt;=61,"B2",IF(C285&gt;=51,"C1",IF(C285&gt;=41,"C2",IF(C285&gt;=33,"D","E")))))))</f>
        <v>A2</v>
      </c>
      <c r="E285" s="500"/>
      <c r="F285" s="501"/>
    </row>
    <row r="286" spans="1:6" ht="20.100000000000001" customHeight="1">
      <c r="A286" s="8"/>
      <c r="B286" s="14" t="s">
        <v>147</v>
      </c>
      <c r="C286" s="18">
        <f>(C285/100)*100</f>
        <v>88.5</v>
      </c>
      <c r="D286" s="14"/>
      <c r="E286" s="502"/>
      <c r="F286" s="503"/>
    </row>
    <row r="287" spans="1:6" ht="20.100000000000001" customHeight="1">
      <c r="A287" s="514" t="s">
        <v>213</v>
      </c>
      <c r="B287" s="504" t="s">
        <v>149</v>
      </c>
      <c r="C287" s="485"/>
      <c r="D287" s="504" t="s">
        <v>150</v>
      </c>
      <c r="E287" s="505"/>
      <c r="F287" s="485"/>
    </row>
    <row r="288" spans="1:6" ht="20.100000000000001" customHeight="1">
      <c r="A288" s="515"/>
      <c r="B288" s="481"/>
      <c r="C288" s="482"/>
      <c r="D288" s="481"/>
      <c r="E288" s="481"/>
      <c r="F288" s="482"/>
    </row>
    <row r="289" spans="1:6" ht="20.100000000000001" customHeight="1">
      <c r="A289" s="7"/>
      <c r="B289" s="513" t="s">
        <v>132</v>
      </c>
      <c r="C289" s="478"/>
      <c r="D289" s="478"/>
      <c r="E289" s="478"/>
      <c r="F289" s="479"/>
    </row>
    <row r="290" spans="1:6" ht="20.100000000000001" customHeight="1">
      <c r="A290" s="8"/>
      <c r="B290" s="508" t="s">
        <v>133</v>
      </c>
      <c r="C290" s="481"/>
      <c r="D290" s="481"/>
      <c r="E290" s="481"/>
      <c r="F290" s="482"/>
    </row>
    <row r="291" spans="1:6" ht="20.100000000000001" customHeight="1">
      <c r="A291" s="8"/>
      <c r="B291" s="508" t="s">
        <v>134</v>
      </c>
      <c r="C291" s="481"/>
      <c r="D291" s="481"/>
      <c r="E291" s="481"/>
      <c r="F291" s="482"/>
    </row>
    <row r="292" spans="1:6" ht="20.100000000000001" customHeight="1">
      <c r="A292" s="8"/>
      <c r="B292" s="510" t="s">
        <v>135</v>
      </c>
      <c r="C292" s="481"/>
      <c r="D292" s="481"/>
      <c r="E292" s="481"/>
      <c r="F292" s="482"/>
    </row>
    <row r="293" spans="1:6" ht="20.100000000000001" customHeight="1">
      <c r="A293" s="8"/>
      <c r="B293" s="508" t="s">
        <v>212</v>
      </c>
      <c r="C293" s="481"/>
      <c r="D293" s="481"/>
      <c r="E293" s="481"/>
      <c r="F293" s="482"/>
    </row>
    <row r="294" spans="1:6" ht="20.100000000000001" customHeight="1">
      <c r="A294" s="509" t="s">
        <v>137</v>
      </c>
      <c r="B294" s="481"/>
      <c r="C294" s="481"/>
      <c r="D294" s="481"/>
      <c r="E294" s="481"/>
      <c r="F294" s="482"/>
    </row>
    <row r="295" spans="1:6" ht="20.100000000000001" customHeight="1">
      <c r="A295" s="9" t="s">
        <v>138</v>
      </c>
      <c r="B295" s="510" t="s">
        <v>139</v>
      </c>
      <c r="C295" s="482"/>
      <c r="D295" s="10" t="s">
        <v>140</v>
      </c>
      <c r="E295" s="511">
        <v>17</v>
      </c>
      <c r="F295" s="482"/>
    </row>
    <row r="296" spans="1:6" ht="20.100000000000001" customHeight="1">
      <c r="A296" s="9" t="s">
        <v>122</v>
      </c>
      <c r="B296" s="510" t="s">
        <v>171</v>
      </c>
      <c r="C296" s="482"/>
      <c r="D296" s="11"/>
      <c r="E296" s="512"/>
      <c r="F296" s="482"/>
    </row>
    <row r="297" spans="1:6" ht="20.100000000000001" customHeight="1">
      <c r="A297" s="12" t="s">
        <v>142</v>
      </c>
      <c r="B297" s="11" t="s">
        <v>143</v>
      </c>
      <c r="C297" s="11" t="s">
        <v>144</v>
      </c>
      <c r="D297" s="11" t="s">
        <v>130</v>
      </c>
      <c r="E297" s="507" t="s">
        <v>145</v>
      </c>
      <c r="F297" s="482"/>
    </row>
    <row r="298" spans="1:6" ht="20.100000000000001" customHeight="1">
      <c r="A298" s="13">
        <v>1</v>
      </c>
      <c r="B298" s="14" t="s">
        <v>123</v>
      </c>
      <c r="C298" s="15">
        <v>20</v>
      </c>
      <c r="D298" s="16" t="str">
        <f t="shared" ref="D298:D302" si="16">IF(C298&gt;=18,"A1",IF(C298&gt;=16,"A2",IF(C298&gt;=14,"B1",IF(C298&gt;=12,"B2",IF(C298&gt;=10,"C1",IF(C298&gt;=8,"C2",IF(C298&gt;=6.5,"D","E")))))))</f>
        <v>A1</v>
      </c>
      <c r="E298" s="506" t="s">
        <v>166</v>
      </c>
      <c r="F298" s="499"/>
    </row>
    <row r="299" spans="1:6" ht="20.100000000000001" customHeight="1">
      <c r="A299" s="13">
        <v>2</v>
      </c>
      <c r="B299" s="14" t="s">
        <v>124</v>
      </c>
      <c r="C299" s="15">
        <v>19.5</v>
      </c>
      <c r="D299" s="16" t="str">
        <f t="shared" si="16"/>
        <v>A1</v>
      </c>
      <c r="E299" s="500"/>
      <c r="F299" s="501"/>
    </row>
    <row r="300" spans="1:6" ht="20.100000000000001" customHeight="1">
      <c r="A300" s="13">
        <v>3</v>
      </c>
      <c r="B300" s="14" t="s">
        <v>125</v>
      </c>
      <c r="C300" s="15">
        <v>18.5</v>
      </c>
      <c r="D300" s="16" t="str">
        <f t="shared" si="16"/>
        <v>A1</v>
      </c>
      <c r="E300" s="500"/>
      <c r="F300" s="501"/>
    </row>
    <row r="301" spans="1:6" ht="20.100000000000001" customHeight="1">
      <c r="A301" s="13">
        <v>4</v>
      </c>
      <c r="B301" s="14" t="s">
        <v>126</v>
      </c>
      <c r="C301" s="15">
        <v>20</v>
      </c>
      <c r="D301" s="16" t="str">
        <f t="shared" si="16"/>
        <v>A1</v>
      </c>
      <c r="E301" s="500"/>
      <c r="F301" s="501"/>
    </row>
    <row r="302" spans="1:6" ht="20.100000000000001" customHeight="1">
      <c r="A302" s="13">
        <v>5</v>
      </c>
      <c r="B302" s="14" t="s">
        <v>127</v>
      </c>
      <c r="C302" s="15">
        <v>20</v>
      </c>
      <c r="D302" s="16" t="str">
        <f t="shared" si="16"/>
        <v>A1</v>
      </c>
      <c r="E302" s="500"/>
      <c r="F302" s="501"/>
    </row>
    <row r="303" spans="1:6" ht="20.100000000000001" customHeight="1">
      <c r="A303" s="8"/>
      <c r="B303" s="17" t="s">
        <v>128</v>
      </c>
      <c r="C303" s="15">
        <f>(C298+C299+C300+C301+C302)</f>
        <v>98</v>
      </c>
      <c r="D303" s="16" t="str">
        <f>IF(C303&gt;=91,"A1",IF(C303&gt;=81,"A2",IF(C303&gt;=71,"B1",IF(C303&gt;=61,"B2",IF(C303&gt;=51,"C1",IF(C303&gt;=41,"C2",IF(C303&gt;=33,"D","E")))))))</f>
        <v>A1</v>
      </c>
      <c r="E303" s="500"/>
      <c r="F303" s="501"/>
    </row>
    <row r="304" spans="1:6" ht="20.100000000000001" customHeight="1">
      <c r="A304" s="8"/>
      <c r="B304" s="14" t="s">
        <v>147</v>
      </c>
      <c r="C304" s="18">
        <f>(C303/100)*100</f>
        <v>98</v>
      </c>
      <c r="D304" s="14"/>
      <c r="E304" s="502"/>
      <c r="F304" s="503"/>
    </row>
    <row r="305" spans="1:6" ht="20.100000000000001" customHeight="1">
      <c r="A305" s="514" t="s">
        <v>213</v>
      </c>
      <c r="B305" s="504" t="s">
        <v>149</v>
      </c>
      <c r="C305" s="485"/>
      <c r="D305" s="504" t="s">
        <v>150</v>
      </c>
      <c r="E305" s="505"/>
      <c r="F305" s="485"/>
    </row>
    <row r="306" spans="1:6" ht="20.100000000000001" customHeight="1">
      <c r="A306" s="515"/>
      <c r="B306" s="481"/>
      <c r="C306" s="482"/>
      <c r="D306" s="481"/>
      <c r="E306" s="481"/>
      <c r="F306" s="482"/>
    </row>
    <row r="307" spans="1:6" ht="20.100000000000001" customHeight="1">
      <c r="A307" s="7"/>
      <c r="B307" s="513" t="s">
        <v>132</v>
      </c>
      <c r="C307" s="478"/>
      <c r="D307" s="478"/>
      <c r="E307" s="478"/>
      <c r="F307" s="479"/>
    </row>
    <row r="308" spans="1:6" ht="20.100000000000001" customHeight="1">
      <c r="A308" s="8"/>
      <c r="B308" s="508" t="s">
        <v>133</v>
      </c>
      <c r="C308" s="481"/>
      <c r="D308" s="481"/>
      <c r="E308" s="481"/>
      <c r="F308" s="482"/>
    </row>
    <row r="309" spans="1:6" ht="20.100000000000001" customHeight="1">
      <c r="A309" s="8"/>
      <c r="B309" s="508" t="s">
        <v>134</v>
      </c>
      <c r="C309" s="481"/>
      <c r="D309" s="481"/>
      <c r="E309" s="481"/>
      <c r="F309" s="482"/>
    </row>
    <row r="310" spans="1:6" ht="20.100000000000001" customHeight="1">
      <c r="A310" s="8"/>
      <c r="B310" s="510" t="s">
        <v>135</v>
      </c>
      <c r="C310" s="481"/>
      <c r="D310" s="481"/>
      <c r="E310" s="481"/>
      <c r="F310" s="482"/>
    </row>
    <row r="311" spans="1:6" ht="20.100000000000001" customHeight="1">
      <c r="A311" s="8"/>
      <c r="B311" s="508" t="s">
        <v>212</v>
      </c>
      <c r="C311" s="481"/>
      <c r="D311" s="481"/>
      <c r="E311" s="481"/>
      <c r="F311" s="482"/>
    </row>
    <row r="312" spans="1:6" ht="20.100000000000001" customHeight="1">
      <c r="A312" s="509" t="s">
        <v>137</v>
      </c>
      <c r="B312" s="481"/>
      <c r="C312" s="481"/>
      <c r="D312" s="481"/>
      <c r="E312" s="481"/>
      <c r="F312" s="482"/>
    </row>
    <row r="313" spans="1:6" ht="20.100000000000001" customHeight="1">
      <c r="A313" s="9" t="s">
        <v>138</v>
      </c>
      <c r="B313" s="510" t="s">
        <v>139</v>
      </c>
      <c r="C313" s="482"/>
      <c r="D313" s="10" t="s">
        <v>140</v>
      </c>
      <c r="E313" s="511">
        <v>18</v>
      </c>
      <c r="F313" s="482"/>
    </row>
    <row r="314" spans="1:6" ht="20.100000000000001" customHeight="1">
      <c r="A314" s="9" t="s">
        <v>122</v>
      </c>
      <c r="B314" s="510" t="s">
        <v>172</v>
      </c>
      <c r="C314" s="482"/>
      <c r="D314" s="11"/>
      <c r="E314" s="512"/>
      <c r="F314" s="482"/>
    </row>
    <row r="315" spans="1:6" ht="20.100000000000001" customHeight="1">
      <c r="A315" s="12" t="s">
        <v>142</v>
      </c>
      <c r="B315" s="11" t="s">
        <v>143</v>
      </c>
      <c r="C315" s="11" t="s">
        <v>144</v>
      </c>
      <c r="D315" s="11" t="s">
        <v>130</v>
      </c>
      <c r="E315" s="507" t="s">
        <v>145</v>
      </c>
      <c r="F315" s="482"/>
    </row>
    <row r="316" spans="1:6" ht="20.100000000000001" customHeight="1">
      <c r="A316" s="13">
        <v>1</v>
      </c>
      <c r="B316" s="14" t="s">
        <v>123</v>
      </c>
      <c r="C316" s="15">
        <v>15.5</v>
      </c>
      <c r="D316" s="16" t="str">
        <f t="shared" ref="D316:D320" si="17">IF(C316&gt;=18,"A1",IF(C316&gt;=16,"A2",IF(C316&gt;=14,"B1",IF(C316&gt;=12,"B2",IF(C316&gt;=10,"C1",IF(C316&gt;=8,"C2",IF(C316&gt;=6.5,"D","E")))))))</f>
        <v>B1</v>
      </c>
      <c r="E316" s="506" t="s">
        <v>216</v>
      </c>
      <c r="F316" s="600"/>
    </row>
    <row r="317" spans="1:6" ht="20.100000000000001" customHeight="1">
      <c r="A317" s="13">
        <v>2</v>
      </c>
      <c r="B317" s="14" t="s">
        <v>124</v>
      </c>
      <c r="C317" s="15">
        <v>15.5</v>
      </c>
      <c r="D317" s="16" t="str">
        <f t="shared" si="17"/>
        <v>B1</v>
      </c>
      <c r="E317" s="601"/>
      <c r="F317" s="602"/>
    </row>
    <row r="318" spans="1:6" ht="20.100000000000001" customHeight="1">
      <c r="A318" s="13">
        <v>3</v>
      </c>
      <c r="B318" s="14" t="s">
        <v>125</v>
      </c>
      <c r="C318" s="15">
        <v>19</v>
      </c>
      <c r="D318" s="16" t="str">
        <f t="shared" si="17"/>
        <v>A1</v>
      </c>
      <c r="E318" s="601"/>
      <c r="F318" s="602"/>
    </row>
    <row r="319" spans="1:6" ht="20.100000000000001" customHeight="1">
      <c r="A319" s="13">
        <v>4</v>
      </c>
      <c r="B319" s="14" t="s">
        <v>126</v>
      </c>
      <c r="C319" s="15">
        <v>16.5</v>
      </c>
      <c r="D319" s="16" t="str">
        <f t="shared" si="17"/>
        <v>A2</v>
      </c>
      <c r="E319" s="601"/>
      <c r="F319" s="602"/>
    </row>
    <row r="320" spans="1:6" ht="20.100000000000001" customHeight="1">
      <c r="A320" s="13">
        <v>5</v>
      </c>
      <c r="B320" s="14" t="s">
        <v>127</v>
      </c>
      <c r="C320" s="15">
        <v>17.5</v>
      </c>
      <c r="D320" s="16" t="str">
        <f t="shared" si="17"/>
        <v>A2</v>
      </c>
      <c r="E320" s="601"/>
      <c r="F320" s="602"/>
    </row>
    <row r="321" spans="1:6" ht="20.100000000000001" customHeight="1">
      <c r="A321" s="8"/>
      <c r="B321" s="17" t="s">
        <v>128</v>
      </c>
      <c r="C321" s="15">
        <f>(C316+C317+C318+C319+C320)</f>
        <v>84</v>
      </c>
      <c r="D321" s="16" t="str">
        <f>IF(C321&gt;=91,"A1",IF(C321&gt;=81,"A2",IF(C321&gt;=71,"B1",IF(C321&gt;=61,"B2",IF(C321&gt;=51,"C1",IF(C321&gt;=41,"C2",IF(C321&gt;=33,"D","E")))))))</f>
        <v>A2</v>
      </c>
      <c r="E321" s="601"/>
      <c r="F321" s="602"/>
    </row>
    <row r="322" spans="1:6" ht="20.100000000000001" customHeight="1">
      <c r="A322" s="8"/>
      <c r="B322" s="14" t="s">
        <v>147</v>
      </c>
      <c r="C322" s="18">
        <f>(C321/100)*100</f>
        <v>84</v>
      </c>
      <c r="D322" s="14"/>
      <c r="E322" s="603"/>
      <c r="F322" s="604"/>
    </row>
    <row r="323" spans="1:6" ht="20.100000000000001" customHeight="1">
      <c r="A323" s="514" t="s">
        <v>213</v>
      </c>
      <c r="B323" s="504" t="s">
        <v>149</v>
      </c>
      <c r="C323" s="485"/>
      <c r="D323" s="504" t="s">
        <v>150</v>
      </c>
      <c r="E323" s="505"/>
      <c r="F323" s="485"/>
    </row>
    <row r="324" spans="1:6" ht="20.100000000000001" customHeight="1">
      <c r="A324" s="515"/>
      <c r="B324" s="481"/>
      <c r="C324" s="482"/>
      <c r="D324" s="481"/>
      <c r="E324" s="481"/>
      <c r="F324" s="482"/>
    </row>
    <row r="325" spans="1:6" ht="20.100000000000001" customHeight="1">
      <c r="A325" s="7"/>
      <c r="B325" s="513" t="s">
        <v>132</v>
      </c>
      <c r="C325" s="478"/>
      <c r="D325" s="478"/>
      <c r="E325" s="478"/>
      <c r="F325" s="479"/>
    </row>
    <row r="326" spans="1:6" ht="20.100000000000001" customHeight="1">
      <c r="A326" s="8"/>
      <c r="B326" s="508" t="s">
        <v>133</v>
      </c>
      <c r="C326" s="481"/>
      <c r="D326" s="481"/>
      <c r="E326" s="481"/>
      <c r="F326" s="482"/>
    </row>
    <row r="327" spans="1:6" ht="20.100000000000001" customHeight="1">
      <c r="A327" s="8"/>
      <c r="B327" s="508" t="s">
        <v>134</v>
      </c>
      <c r="C327" s="481"/>
      <c r="D327" s="481"/>
      <c r="E327" s="481"/>
      <c r="F327" s="482"/>
    </row>
    <row r="328" spans="1:6" ht="20.100000000000001" customHeight="1">
      <c r="A328" s="8"/>
      <c r="B328" s="510" t="s">
        <v>135</v>
      </c>
      <c r="C328" s="481"/>
      <c r="D328" s="481"/>
      <c r="E328" s="481"/>
      <c r="F328" s="482"/>
    </row>
    <row r="329" spans="1:6" ht="20.100000000000001" customHeight="1">
      <c r="A329" s="8"/>
      <c r="B329" s="508" t="s">
        <v>212</v>
      </c>
      <c r="C329" s="481"/>
      <c r="D329" s="481"/>
      <c r="E329" s="481"/>
      <c r="F329" s="482"/>
    </row>
    <row r="330" spans="1:6" ht="20.100000000000001" customHeight="1">
      <c r="A330" s="509" t="s">
        <v>137</v>
      </c>
      <c r="B330" s="481"/>
      <c r="C330" s="481"/>
      <c r="D330" s="481"/>
      <c r="E330" s="481"/>
      <c r="F330" s="482"/>
    </row>
    <row r="331" spans="1:6" ht="20.100000000000001" customHeight="1">
      <c r="A331" s="9" t="s">
        <v>138</v>
      </c>
      <c r="B331" s="510" t="s">
        <v>139</v>
      </c>
      <c r="C331" s="482"/>
      <c r="D331" s="10" t="s">
        <v>140</v>
      </c>
      <c r="E331" s="511">
        <v>19</v>
      </c>
      <c r="F331" s="482"/>
    </row>
    <row r="332" spans="1:6" ht="20.100000000000001" customHeight="1">
      <c r="A332" s="9" t="s">
        <v>122</v>
      </c>
      <c r="B332" s="510" t="s">
        <v>174</v>
      </c>
      <c r="C332" s="482"/>
      <c r="D332" s="11"/>
      <c r="E332" s="512"/>
      <c r="F332" s="482"/>
    </row>
    <row r="333" spans="1:6" ht="20.100000000000001" customHeight="1">
      <c r="A333" s="12" t="s">
        <v>142</v>
      </c>
      <c r="B333" s="11" t="s">
        <v>143</v>
      </c>
      <c r="C333" s="11" t="s">
        <v>144</v>
      </c>
      <c r="D333" s="11" t="s">
        <v>130</v>
      </c>
      <c r="E333" s="507" t="s">
        <v>145</v>
      </c>
      <c r="F333" s="482"/>
    </row>
    <row r="334" spans="1:6" ht="20.100000000000001" customHeight="1">
      <c r="A334" s="13">
        <v>1</v>
      </c>
      <c r="B334" s="14" t="s">
        <v>123</v>
      </c>
      <c r="C334" s="15">
        <v>14.5</v>
      </c>
      <c r="D334" s="16" t="str">
        <f t="shared" ref="D334:D336" si="18">IF(C334&gt;=18,"A1",IF(C334&gt;=16,"A2",IF(C334&gt;=14,"B1",IF(C334&gt;=12,"B2",IF(C334&gt;=10,"C1",IF(C334&gt;=8,"C2",IF(C334&gt;=6.5,"D","E")))))))</f>
        <v>B1</v>
      </c>
      <c r="E334" s="506" t="s">
        <v>161</v>
      </c>
      <c r="F334" s="499"/>
    </row>
    <row r="335" spans="1:6" ht="20.100000000000001" customHeight="1">
      <c r="A335" s="13">
        <v>2</v>
      </c>
      <c r="B335" s="14" t="s">
        <v>124</v>
      </c>
      <c r="C335" s="15"/>
      <c r="D335" s="16"/>
      <c r="E335" s="500"/>
      <c r="F335" s="501"/>
    </row>
    <row r="336" spans="1:6" ht="20.100000000000001" customHeight="1">
      <c r="A336" s="13">
        <v>3</v>
      </c>
      <c r="B336" s="14" t="s">
        <v>125</v>
      </c>
      <c r="C336" s="15">
        <v>12</v>
      </c>
      <c r="D336" s="16" t="str">
        <f t="shared" si="18"/>
        <v>B2</v>
      </c>
      <c r="E336" s="500"/>
      <c r="F336" s="501"/>
    </row>
    <row r="337" spans="1:6" ht="20.100000000000001" customHeight="1">
      <c r="A337" s="13">
        <v>4</v>
      </c>
      <c r="B337" s="14" t="s">
        <v>126</v>
      </c>
      <c r="C337" s="15">
        <v>18.5</v>
      </c>
      <c r="D337" s="16" t="str">
        <f t="shared" ref="D337:D338" si="19">IF(C337&gt;=18,"A1",IF(C337&gt;=16,"A2",IF(C337&gt;=14,"B1",IF(C337&gt;=12,"B2",IF(C337&gt;=10,"C1",IF(C337&gt;=8,"C2",IF(C337&gt;=6.5,"D","E")))))))</f>
        <v>A1</v>
      </c>
      <c r="E337" s="500"/>
      <c r="F337" s="501"/>
    </row>
    <row r="338" spans="1:6" ht="20.100000000000001" customHeight="1">
      <c r="A338" s="13">
        <v>5</v>
      </c>
      <c r="B338" s="14" t="s">
        <v>127</v>
      </c>
      <c r="C338" s="15">
        <v>12.5</v>
      </c>
      <c r="D338" s="16" t="str">
        <f t="shared" si="19"/>
        <v>B2</v>
      </c>
      <c r="E338" s="500"/>
      <c r="F338" s="501"/>
    </row>
    <row r="339" spans="1:6" ht="20.100000000000001" customHeight="1">
      <c r="A339" s="8"/>
      <c r="B339" s="17" t="s">
        <v>128</v>
      </c>
      <c r="C339" s="15">
        <f>SUM(C334:C338)</f>
        <v>57.5</v>
      </c>
      <c r="D339" s="16" t="str">
        <f>IF(C339&gt;=91,"A1",IF(C339&gt;=81,"A2",IF(C339&gt;=71,"B1",IF(C339&gt;=61,"B2",IF(C339&gt;=51,"C1",IF(C339&gt;=41,"C2",IF(C339&gt;=33,"D","E")))))))</f>
        <v>C1</v>
      </c>
      <c r="E339" s="500"/>
      <c r="F339" s="501"/>
    </row>
    <row r="340" spans="1:6" ht="20.100000000000001" customHeight="1">
      <c r="A340" s="8"/>
      <c r="B340" s="14" t="s">
        <v>147</v>
      </c>
      <c r="C340" s="18">
        <f>(C339/100)*100</f>
        <v>57.499999999999993</v>
      </c>
      <c r="D340" s="14"/>
      <c r="E340" s="502"/>
      <c r="F340" s="503"/>
    </row>
    <row r="341" spans="1:6" ht="20.100000000000001" customHeight="1">
      <c r="A341" s="514" t="s">
        <v>213</v>
      </c>
      <c r="B341" s="504" t="s">
        <v>149</v>
      </c>
      <c r="C341" s="485"/>
      <c r="D341" s="504" t="s">
        <v>150</v>
      </c>
      <c r="E341" s="505"/>
      <c r="F341" s="485"/>
    </row>
    <row r="342" spans="1:6" ht="20.100000000000001" customHeight="1">
      <c r="A342" s="515"/>
      <c r="B342" s="481"/>
      <c r="C342" s="482"/>
      <c r="D342" s="481"/>
      <c r="E342" s="481"/>
      <c r="F342" s="482"/>
    </row>
    <row r="343" spans="1:6" ht="20.100000000000001" customHeight="1">
      <c r="A343" s="7"/>
      <c r="B343" s="513" t="s">
        <v>132</v>
      </c>
      <c r="C343" s="478"/>
      <c r="D343" s="478"/>
      <c r="E343" s="478"/>
      <c r="F343" s="479"/>
    </row>
    <row r="344" spans="1:6" ht="20.100000000000001" customHeight="1">
      <c r="A344" s="8"/>
      <c r="B344" s="508" t="s">
        <v>133</v>
      </c>
      <c r="C344" s="481"/>
      <c r="D344" s="481"/>
      <c r="E344" s="481"/>
      <c r="F344" s="482"/>
    </row>
    <row r="345" spans="1:6" ht="20.100000000000001" customHeight="1">
      <c r="A345" s="8"/>
      <c r="B345" s="508" t="s">
        <v>134</v>
      </c>
      <c r="C345" s="481"/>
      <c r="D345" s="481"/>
      <c r="E345" s="481"/>
      <c r="F345" s="482"/>
    </row>
    <row r="346" spans="1:6" ht="20.100000000000001" customHeight="1">
      <c r="A346" s="8"/>
      <c r="B346" s="510" t="s">
        <v>135</v>
      </c>
      <c r="C346" s="481"/>
      <c r="D346" s="481"/>
      <c r="E346" s="481"/>
      <c r="F346" s="482"/>
    </row>
    <row r="347" spans="1:6" ht="20.100000000000001" customHeight="1">
      <c r="A347" s="8"/>
      <c r="B347" s="508" t="s">
        <v>212</v>
      </c>
      <c r="C347" s="481"/>
      <c r="D347" s="481"/>
      <c r="E347" s="481"/>
      <c r="F347" s="482"/>
    </row>
    <row r="348" spans="1:6" ht="20.100000000000001" customHeight="1">
      <c r="A348" s="509" t="s">
        <v>137</v>
      </c>
      <c r="B348" s="481"/>
      <c r="C348" s="481"/>
      <c r="D348" s="481"/>
      <c r="E348" s="481"/>
      <c r="F348" s="482"/>
    </row>
    <row r="349" spans="1:6" ht="20.100000000000001" customHeight="1">
      <c r="A349" s="9" t="s">
        <v>138</v>
      </c>
      <c r="B349" s="510" t="s">
        <v>139</v>
      </c>
      <c r="C349" s="482"/>
      <c r="D349" s="10" t="s">
        <v>140</v>
      </c>
      <c r="E349" s="511">
        <v>20</v>
      </c>
      <c r="F349" s="482"/>
    </row>
    <row r="350" spans="1:6" ht="20.100000000000001" customHeight="1">
      <c r="A350" s="9" t="s">
        <v>122</v>
      </c>
      <c r="B350" s="510" t="s">
        <v>176</v>
      </c>
      <c r="C350" s="482"/>
      <c r="D350" s="11"/>
      <c r="E350" s="512"/>
      <c r="F350" s="482"/>
    </row>
    <row r="351" spans="1:6" ht="20.100000000000001" customHeight="1">
      <c r="A351" s="12" t="s">
        <v>142</v>
      </c>
      <c r="B351" s="11" t="s">
        <v>143</v>
      </c>
      <c r="C351" s="21" t="s">
        <v>144</v>
      </c>
      <c r="D351" s="11" t="s">
        <v>130</v>
      </c>
      <c r="E351" s="507" t="s">
        <v>145</v>
      </c>
      <c r="F351" s="482"/>
    </row>
    <row r="352" spans="1:6" ht="20.100000000000001" customHeight="1">
      <c r="A352" s="13">
        <v>1</v>
      </c>
      <c r="B352" s="22" t="s">
        <v>123</v>
      </c>
      <c r="C352" s="23">
        <v>20</v>
      </c>
      <c r="D352" s="16" t="str">
        <f t="shared" ref="D352:D354" si="20">IF(C352&gt;=18,"A1",IF(C352&gt;=16,"A2",IF(C352&gt;=14,"B1",IF(C352&gt;=12,"B2",IF(C352&gt;=10,"C1",IF(C352&gt;=8,"C2",IF(C352&gt;=6.5,"D","E")))))))</f>
        <v>A1</v>
      </c>
      <c r="E352" s="506" t="s">
        <v>166</v>
      </c>
      <c r="F352" s="499"/>
    </row>
    <row r="353" spans="1:6" ht="20.100000000000001" customHeight="1">
      <c r="A353" s="13">
        <v>2</v>
      </c>
      <c r="B353" s="22" t="s">
        <v>124</v>
      </c>
      <c r="C353" s="23">
        <v>20</v>
      </c>
      <c r="D353" s="16" t="str">
        <f t="shared" si="20"/>
        <v>A1</v>
      </c>
      <c r="E353" s="500"/>
      <c r="F353" s="501"/>
    </row>
    <row r="354" spans="1:6" ht="20.100000000000001" customHeight="1">
      <c r="A354" s="13">
        <v>3</v>
      </c>
      <c r="B354" s="22" t="s">
        <v>125</v>
      </c>
      <c r="C354" s="23">
        <v>20</v>
      </c>
      <c r="D354" s="16" t="str">
        <f t="shared" si="20"/>
        <v>A1</v>
      </c>
      <c r="E354" s="500"/>
      <c r="F354" s="501"/>
    </row>
    <row r="355" spans="1:6" ht="20.100000000000001" customHeight="1">
      <c r="A355" s="13">
        <v>4</v>
      </c>
      <c r="B355" s="14" t="s">
        <v>126</v>
      </c>
      <c r="C355" s="15">
        <v>20</v>
      </c>
      <c r="D355" s="16" t="str">
        <f t="shared" ref="D355:D356" si="21">IF(C355&gt;=18,"A1",IF(C355&gt;=16,"A2",IF(C355&gt;=14,"B1",IF(C355&gt;=12,"B2",IF(C355&gt;=10,"C1",IF(C355&gt;=8,"C2",IF(C355&gt;=6.5,"D","E")))))))</f>
        <v>A1</v>
      </c>
      <c r="E355" s="500"/>
      <c r="F355" s="501"/>
    </row>
    <row r="356" spans="1:6" ht="20.100000000000001" customHeight="1">
      <c r="A356" s="13">
        <v>5</v>
      </c>
      <c r="B356" s="14" t="s">
        <v>127</v>
      </c>
      <c r="C356" s="15">
        <v>20</v>
      </c>
      <c r="D356" s="16" t="str">
        <f t="shared" si="21"/>
        <v>A1</v>
      </c>
      <c r="E356" s="500"/>
      <c r="F356" s="501"/>
    </row>
    <row r="357" spans="1:6" ht="20.100000000000001" customHeight="1">
      <c r="A357" s="8"/>
      <c r="B357" s="17" t="s">
        <v>128</v>
      </c>
      <c r="C357" s="15">
        <f>SUM(C352:C356)</f>
        <v>100</v>
      </c>
      <c r="D357" s="16" t="str">
        <f>IF(C357&gt;=91,"A1",IF(C357&gt;=81,"A2",IF(C357&gt;=71,"B1",IF(C357&gt;=61,"B2",IF(C357&gt;=51,"C1",IF(C357&gt;=41,"C2",IF(C357&gt;=33,"D","E")))))))</f>
        <v>A1</v>
      </c>
      <c r="E357" s="500"/>
      <c r="F357" s="501"/>
    </row>
    <row r="358" spans="1:6" ht="20.100000000000001" customHeight="1">
      <c r="A358" s="8"/>
      <c r="B358" s="14" t="s">
        <v>147</v>
      </c>
      <c r="C358" s="18">
        <f>(C357/100)*100</f>
        <v>100</v>
      </c>
      <c r="D358" s="14"/>
      <c r="E358" s="502"/>
      <c r="F358" s="503"/>
    </row>
    <row r="359" spans="1:6" ht="20.100000000000001" customHeight="1">
      <c r="A359" s="514" t="s">
        <v>213</v>
      </c>
      <c r="B359" s="504" t="s">
        <v>149</v>
      </c>
      <c r="C359" s="485"/>
      <c r="D359" s="504" t="s">
        <v>150</v>
      </c>
      <c r="E359" s="505"/>
      <c r="F359" s="485"/>
    </row>
    <row r="360" spans="1:6" ht="20.100000000000001" customHeight="1">
      <c r="A360" s="515"/>
      <c r="B360" s="481"/>
      <c r="C360" s="482"/>
      <c r="D360" s="481"/>
      <c r="E360" s="481"/>
      <c r="F360" s="482"/>
    </row>
    <row r="361" spans="1:6" ht="20.100000000000001" customHeight="1">
      <c r="A361" s="7"/>
      <c r="B361" s="513" t="s">
        <v>132</v>
      </c>
      <c r="C361" s="478"/>
      <c r="D361" s="478"/>
      <c r="E361" s="478"/>
      <c r="F361" s="479"/>
    </row>
    <row r="362" spans="1:6" ht="20.100000000000001" customHeight="1">
      <c r="A362" s="8"/>
      <c r="B362" s="508" t="s">
        <v>133</v>
      </c>
      <c r="C362" s="481"/>
      <c r="D362" s="481"/>
      <c r="E362" s="481"/>
      <c r="F362" s="482"/>
    </row>
    <row r="363" spans="1:6" ht="20.100000000000001" customHeight="1">
      <c r="A363" s="8"/>
      <c r="B363" s="508" t="s">
        <v>134</v>
      </c>
      <c r="C363" s="481"/>
      <c r="D363" s="481"/>
      <c r="E363" s="481"/>
      <c r="F363" s="482"/>
    </row>
    <row r="364" spans="1:6" ht="20.100000000000001" customHeight="1">
      <c r="A364" s="8"/>
      <c r="B364" s="510" t="s">
        <v>135</v>
      </c>
      <c r="C364" s="481"/>
      <c r="D364" s="481"/>
      <c r="E364" s="481"/>
      <c r="F364" s="482"/>
    </row>
    <row r="365" spans="1:6" ht="20.100000000000001" customHeight="1">
      <c r="A365" s="8"/>
      <c r="B365" s="508" t="s">
        <v>212</v>
      </c>
      <c r="C365" s="481"/>
      <c r="D365" s="481"/>
      <c r="E365" s="481"/>
      <c r="F365" s="482"/>
    </row>
    <row r="366" spans="1:6" ht="20.100000000000001" customHeight="1">
      <c r="A366" s="509" t="s">
        <v>137</v>
      </c>
      <c r="B366" s="481"/>
      <c r="C366" s="481"/>
      <c r="D366" s="481"/>
      <c r="E366" s="481"/>
      <c r="F366" s="482"/>
    </row>
    <row r="367" spans="1:6" ht="20.100000000000001" customHeight="1">
      <c r="A367" s="9" t="s">
        <v>138</v>
      </c>
      <c r="B367" s="510" t="s">
        <v>139</v>
      </c>
      <c r="C367" s="482"/>
      <c r="D367" s="10" t="s">
        <v>140</v>
      </c>
      <c r="E367" s="511">
        <v>21</v>
      </c>
      <c r="F367" s="482"/>
    </row>
    <row r="368" spans="1:6" ht="20.100000000000001" customHeight="1">
      <c r="A368" s="9" t="s">
        <v>122</v>
      </c>
      <c r="B368" s="510" t="s">
        <v>177</v>
      </c>
      <c r="C368" s="482"/>
      <c r="D368" s="11"/>
      <c r="E368" s="512"/>
      <c r="F368" s="482"/>
    </row>
    <row r="369" spans="1:6" ht="20.100000000000001" customHeight="1">
      <c r="A369" s="12" t="s">
        <v>142</v>
      </c>
      <c r="B369" s="11" t="s">
        <v>143</v>
      </c>
      <c r="C369" s="11" t="s">
        <v>144</v>
      </c>
      <c r="D369" s="11" t="s">
        <v>130</v>
      </c>
      <c r="E369" s="507" t="s">
        <v>145</v>
      </c>
      <c r="F369" s="482"/>
    </row>
    <row r="370" spans="1:6" ht="20.100000000000001" customHeight="1">
      <c r="A370" s="13">
        <v>1</v>
      </c>
      <c r="B370" s="14" t="s">
        <v>123</v>
      </c>
      <c r="C370" s="15">
        <v>16</v>
      </c>
      <c r="D370" s="16" t="str">
        <f>IF(C374&gt;=18,"A1",IF(C374&gt;=16,"A2",IF(C374&gt;=14,"B1",IF(C374&gt;=12,"B2",IF(C374&gt;=10,"C1",IF(C374&gt;=8,"C2",IF(C374&gt;=6.5,"D","E")))))))</f>
        <v>A1</v>
      </c>
      <c r="E370" s="506" t="s">
        <v>215</v>
      </c>
      <c r="F370" s="600"/>
    </row>
    <row r="371" spans="1:6" ht="20.100000000000001" customHeight="1">
      <c r="A371" s="13">
        <v>2</v>
      </c>
      <c r="B371" s="14" t="s">
        <v>124</v>
      </c>
      <c r="C371" s="15">
        <v>15</v>
      </c>
      <c r="D371" s="16" t="str">
        <f t="shared" ref="D371:D374" si="22">IF(C371&gt;=18,"A1",IF(C371&gt;=16,"A2",IF(C371&gt;=14,"B1",IF(C371&gt;=12,"B2",IF(C371&gt;=10,"C1",IF(C371&gt;=8,"C2",IF(C371&gt;=6.5,"D","E")))))))</f>
        <v>B1</v>
      </c>
      <c r="E371" s="601"/>
      <c r="F371" s="602"/>
    </row>
    <row r="372" spans="1:6" ht="20.100000000000001" customHeight="1">
      <c r="A372" s="13">
        <v>3</v>
      </c>
      <c r="B372" s="14" t="s">
        <v>125</v>
      </c>
      <c r="C372" s="15">
        <v>10</v>
      </c>
      <c r="D372" s="16" t="str">
        <f t="shared" si="22"/>
        <v>C1</v>
      </c>
      <c r="E372" s="601"/>
      <c r="F372" s="602"/>
    </row>
    <row r="373" spans="1:6" ht="20.100000000000001" customHeight="1">
      <c r="A373" s="13">
        <v>4</v>
      </c>
      <c r="B373" s="14" t="s">
        <v>126</v>
      </c>
      <c r="C373" s="15">
        <v>18.5</v>
      </c>
      <c r="D373" s="16" t="str">
        <f t="shared" si="22"/>
        <v>A1</v>
      </c>
      <c r="E373" s="601"/>
      <c r="F373" s="602"/>
    </row>
    <row r="374" spans="1:6" ht="20.100000000000001" customHeight="1">
      <c r="A374" s="13">
        <v>5</v>
      </c>
      <c r="B374" s="14" t="s">
        <v>127</v>
      </c>
      <c r="C374" s="15">
        <v>19.5</v>
      </c>
      <c r="D374" s="16" t="str">
        <f t="shared" si="22"/>
        <v>A1</v>
      </c>
      <c r="E374" s="601"/>
      <c r="F374" s="602"/>
    </row>
    <row r="375" spans="1:6" ht="20.100000000000001" customHeight="1">
      <c r="A375" s="8"/>
      <c r="B375" s="17" t="s">
        <v>128</v>
      </c>
      <c r="C375" s="15">
        <f>(C370+C371+C372+C373+C374)</f>
        <v>79</v>
      </c>
      <c r="D375" s="16" t="str">
        <f>IF(C375&gt;=91,"A1",IF(C375&gt;=81,"A2",IF(C375&gt;=71,"B1",IF(C375&gt;=61,"B2",IF(C375&gt;=51,"C1",IF(C375&gt;=41,"C2",IF(C375&gt;=33,"D","E")))))))</f>
        <v>B1</v>
      </c>
      <c r="E375" s="601"/>
      <c r="F375" s="602"/>
    </row>
    <row r="376" spans="1:6" ht="20.100000000000001" customHeight="1">
      <c r="A376" s="8"/>
      <c r="B376" s="14" t="s">
        <v>147</v>
      </c>
      <c r="C376" s="18">
        <f>(C375/100)*100</f>
        <v>79</v>
      </c>
      <c r="D376" s="16" t="str">
        <f>IF(C376&gt;=91,"A1",IF(C376&gt;=81,"A2",IF(C376&gt;=71,"B1",IF(C376&gt;=61,"B2",IF(C376&gt;=51,"C1",IF(C376&gt;=41,"C2",IF(C376&gt;=33,"D","E")))))))</f>
        <v>B1</v>
      </c>
      <c r="E376" s="603"/>
      <c r="F376" s="604"/>
    </row>
    <row r="377" spans="1:6" ht="20.100000000000001" customHeight="1">
      <c r="A377" s="514" t="s">
        <v>213</v>
      </c>
      <c r="B377" s="504" t="s">
        <v>149</v>
      </c>
      <c r="C377" s="485"/>
      <c r="D377" s="504" t="s">
        <v>150</v>
      </c>
      <c r="E377" s="505"/>
      <c r="F377" s="485"/>
    </row>
    <row r="378" spans="1:6" ht="20.100000000000001" customHeight="1">
      <c r="A378" s="515"/>
      <c r="B378" s="481"/>
      <c r="C378" s="482"/>
      <c r="D378" s="481"/>
      <c r="E378" s="481"/>
      <c r="F378" s="482"/>
    </row>
  </sheetData>
  <mergeCells count="315">
    <mergeCell ref="B1:F1"/>
    <mergeCell ref="B2:F2"/>
    <mergeCell ref="B3:F3"/>
    <mergeCell ref="B4:F4"/>
    <mergeCell ref="B5:F5"/>
    <mergeCell ref="A6:F6"/>
    <mergeCell ref="B7:C7"/>
    <mergeCell ref="E7:F7"/>
    <mergeCell ref="B8:C8"/>
    <mergeCell ref="E8:F8"/>
    <mergeCell ref="E9:F9"/>
    <mergeCell ref="B19:F19"/>
    <mergeCell ref="B20:F20"/>
    <mergeCell ref="B21:F21"/>
    <mergeCell ref="B22:F22"/>
    <mergeCell ref="B23:F23"/>
    <mergeCell ref="A24:F24"/>
    <mergeCell ref="B25:C25"/>
    <mergeCell ref="E25:F25"/>
    <mergeCell ref="B17:C18"/>
    <mergeCell ref="D17:F18"/>
    <mergeCell ref="E10:F16"/>
    <mergeCell ref="A17:A18"/>
    <mergeCell ref="B26:C26"/>
    <mergeCell ref="E26:F26"/>
    <mergeCell ref="E27:F27"/>
    <mergeCell ref="B37:F37"/>
    <mergeCell ref="B38:F38"/>
    <mergeCell ref="B39:F39"/>
    <mergeCell ref="B40:F40"/>
    <mergeCell ref="B41:F41"/>
    <mergeCell ref="A42:F42"/>
    <mergeCell ref="E28:F34"/>
    <mergeCell ref="B35:C36"/>
    <mergeCell ref="D35:F36"/>
    <mergeCell ref="A35:A36"/>
    <mergeCell ref="E63:F63"/>
    <mergeCell ref="B73:F73"/>
    <mergeCell ref="B74:F74"/>
    <mergeCell ref="B43:C43"/>
    <mergeCell ref="E43:F43"/>
    <mergeCell ref="B44:C44"/>
    <mergeCell ref="E44:F44"/>
    <mergeCell ref="E45:F45"/>
    <mergeCell ref="B55:F55"/>
    <mergeCell ref="B56:F56"/>
    <mergeCell ref="B57:F57"/>
    <mergeCell ref="B58:F58"/>
    <mergeCell ref="B91:F91"/>
    <mergeCell ref="B92:F92"/>
    <mergeCell ref="B93:F93"/>
    <mergeCell ref="B94:F94"/>
    <mergeCell ref="B95:F95"/>
    <mergeCell ref="A96:F96"/>
    <mergeCell ref="B97:C97"/>
    <mergeCell ref="E97:F97"/>
    <mergeCell ref="B98:C98"/>
    <mergeCell ref="E98:F98"/>
    <mergeCell ref="B128:F128"/>
    <mergeCell ref="B129:F129"/>
    <mergeCell ref="B130:F130"/>
    <mergeCell ref="B131:F131"/>
    <mergeCell ref="A132:F132"/>
    <mergeCell ref="E118:F124"/>
    <mergeCell ref="B125:C126"/>
    <mergeCell ref="D125:F126"/>
    <mergeCell ref="E99:F99"/>
    <mergeCell ref="B109:F109"/>
    <mergeCell ref="B110:F110"/>
    <mergeCell ref="B111:F111"/>
    <mergeCell ref="B112:F112"/>
    <mergeCell ref="B113:F113"/>
    <mergeCell ref="A114:F114"/>
    <mergeCell ref="B115:C115"/>
    <mergeCell ref="E115:F115"/>
    <mergeCell ref="E100:F106"/>
    <mergeCell ref="B107:C108"/>
    <mergeCell ref="D107:F108"/>
    <mergeCell ref="B181:F181"/>
    <mergeCell ref="B182:F182"/>
    <mergeCell ref="B183:F183"/>
    <mergeCell ref="B184:F184"/>
    <mergeCell ref="B185:F185"/>
    <mergeCell ref="A186:F186"/>
    <mergeCell ref="B187:C187"/>
    <mergeCell ref="E187:F187"/>
    <mergeCell ref="B188:C188"/>
    <mergeCell ref="E188:F188"/>
    <mergeCell ref="E226:F232"/>
    <mergeCell ref="B233:C234"/>
    <mergeCell ref="E189:F189"/>
    <mergeCell ref="B199:F199"/>
    <mergeCell ref="B200:F200"/>
    <mergeCell ref="B201:F201"/>
    <mergeCell ref="B202:F202"/>
    <mergeCell ref="B203:F203"/>
    <mergeCell ref="A204:F204"/>
    <mergeCell ref="B205:C205"/>
    <mergeCell ref="E205:F205"/>
    <mergeCell ref="E190:F196"/>
    <mergeCell ref="B197:C198"/>
    <mergeCell ref="D197:F198"/>
    <mergeCell ref="B206:C206"/>
    <mergeCell ref="E206:F206"/>
    <mergeCell ref="E207:F207"/>
    <mergeCell ref="B217:F217"/>
    <mergeCell ref="B218:F218"/>
    <mergeCell ref="B219:F219"/>
    <mergeCell ref="B220:F220"/>
    <mergeCell ref="B221:F221"/>
    <mergeCell ref="A222:F222"/>
    <mergeCell ref="E208:F214"/>
    <mergeCell ref="A258:F258"/>
    <mergeCell ref="B259:C259"/>
    <mergeCell ref="E259:F259"/>
    <mergeCell ref="B260:C260"/>
    <mergeCell ref="E260:F260"/>
    <mergeCell ref="E261:F261"/>
    <mergeCell ref="B239:F239"/>
    <mergeCell ref="A240:F240"/>
    <mergeCell ref="B241:C241"/>
    <mergeCell ref="B215:C216"/>
    <mergeCell ref="D215:F216"/>
    <mergeCell ref="A330:F330"/>
    <mergeCell ref="B346:F346"/>
    <mergeCell ref="B347:F347"/>
    <mergeCell ref="A348:F348"/>
    <mergeCell ref="B349:C349"/>
    <mergeCell ref="E349:F349"/>
    <mergeCell ref="A305:A306"/>
    <mergeCell ref="A323:A324"/>
    <mergeCell ref="E315:F315"/>
    <mergeCell ref="B325:F325"/>
    <mergeCell ref="B326:F326"/>
    <mergeCell ref="B327:F327"/>
    <mergeCell ref="B328:F328"/>
    <mergeCell ref="E316:F322"/>
    <mergeCell ref="B323:C324"/>
    <mergeCell ref="D323:F324"/>
    <mergeCell ref="B329:F329"/>
    <mergeCell ref="B307:F307"/>
    <mergeCell ref="B308:F308"/>
    <mergeCell ref="B309:F309"/>
    <mergeCell ref="B310:F310"/>
    <mergeCell ref="B311:F311"/>
    <mergeCell ref="A312:F312"/>
    <mergeCell ref="B313:C313"/>
    <mergeCell ref="B350:C350"/>
    <mergeCell ref="E350:F350"/>
    <mergeCell ref="E351:F351"/>
    <mergeCell ref="E333:F333"/>
    <mergeCell ref="B343:F343"/>
    <mergeCell ref="B344:F344"/>
    <mergeCell ref="B331:C331"/>
    <mergeCell ref="E331:F331"/>
    <mergeCell ref="B332:C332"/>
    <mergeCell ref="E332:F332"/>
    <mergeCell ref="E313:F313"/>
    <mergeCell ref="B314:C314"/>
    <mergeCell ref="E314:F314"/>
    <mergeCell ref="E279:F279"/>
    <mergeCell ref="B289:F289"/>
    <mergeCell ref="E262:F268"/>
    <mergeCell ref="B269:C270"/>
    <mergeCell ref="D269:F270"/>
    <mergeCell ref="E298:F304"/>
    <mergeCell ref="B305:C306"/>
    <mergeCell ref="D305:F306"/>
    <mergeCell ref="B290:F290"/>
    <mergeCell ref="B291:F291"/>
    <mergeCell ref="B292:F292"/>
    <mergeCell ref="B293:F293"/>
    <mergeCell ref="A294:F294"/>
    <mergeCell ref="B295:C295"/>
    <mergeCell ref="E295:F295"/>
    <mergeCell ref="B296:C296"/>
    <mergeCell ref="E296:F296"/>
    <mergeCell ref="E297:F297"/>
    <mergeCell ref="E280:F286"/>
    <mergeCell ref="B287:C288"/>
    <mergeCell ref="D287:F288"/>
    <mergeCell ref="E82:F88"/>
    <mergeCell ref="B89:C90"/>
    <mergeCell ref="A179:A180"/>
    <mergeCell ref="A197:A198"/>
    <mergeCell ref="A215:A216"/>
    <mergeCell ref="A233:A234"/>
    <mergeCell ref="A251:A252"/>
    <mergeCell ref="A269:A270"/>
    <mergeCell ref="A287:A288"/>
    <mergeCell ref="B271:F271"/>
    <mergeCell ref="B272:F272"/>
    <mergeCell ref="B273:F273"/>
    <mergeCell ref="B274:F274"/>
    <mergeCell ref="B275:F275"/>
    <mergeCell ref="A276:F276"/>
    <mergeCell ref="B277:C277"/>
    <mergeCell ref="E277:F277"/>
    <mergeCell ref="B278:C278"/>
    <mergeCell ref="E278:F278"/>
    <mergeCell ref="B223:C223"/>
    <mergeCell ref="E223:F223"/>
    <mergeCell ref="B224:C224"/>
    <mergeCell ref="E224:F224"/>
    <mergeCell ref="E225:F225"/>
    <mergeCell ref="A89:A90"/>
    <mergeCell ref="A107:A108"/>
    <mergeCell ref="A125:A126"/>
    <mergeCell ref="A143:A144"/>
    <mergeCell ref="A161:A162"/>
    <mergeCell ref="A150:F150"/>
    <mergeCell ref="B151:C151"/>
    <mergeCell ref="E151:F151"/>
    <mergeCell ref="B152:C152"/>
    <mergeCell ref="E152:F152"/>
    <mergeCell ref="E153:F153"/>
    <mergeCell ref="B133:C133"/>
    <mergeCell ref="E133:F133"/>
    <mergeCell ref="B134:C134"/>
    <mergeCell ref="E134:F134"/>
    <mergeCell ref="E135:F135"/>
    <mergeCell ref="B145:F145"/>
    <mergeCell ref="B146:F146"/>
    <mergeCell ref="B147:F147"/>
    <mergeCell ref="B148:F148"/>
    <mergeCell ref="B116:C116"/>
    <mergeCell ref="E116:F116"/>
    <mergeCell ref="E117:F117"/>
    <mergeCell ref="B127:F127"/>
    <mergeCell ref="A377:A378"/>
    <mergeCell ref="E370:F376"/>
    <mergeCell ref="B377:C378"/>
    <mergeCell ref="D377:F378"/>
    <mergeCell ref="E352:F358"/>
    <mergeCell ref="B359:C360"/>
    <mergeCell ref="D359:F360"/>
    <mergeCell ref="E334:F340"/>
    <mergeCell ref="B341:C342"/>
    <mergeCell ref="D341:F342"/>
    <mergeCell ref="E369:F369"/>
    <mergeCell ref="A341:A342"/>
    <mergeCell ref="A359:A360"/>
    <mergeCell ref="B367:C367"/>
    <mergeCell ref="E367:F367"/>
    <mergeCell ref="B368:C368"/>
    <mergeCell ref="E368:F368"/>
    <mergeCell ref="B361:F361"/>
    <mergeCell ref="B362:F362"/>
    <mergeCell ref="B363:F363"/>
    <mergeCell ref="B364:F364"/>
    <mergeCell ref="B365:F365"/>
    <mergeCell ref="A366:F366"/>
    <mergeCell ref="B345:F345"/>
    <mergeCell ref="D233:F234"/>
    <mergeCell ref="B255:F255"/>
    <mergeCell ref="B256:F256"/>
    <mergeCell ref="B257:F257"/>
    <mergeCell ref="B235:F235"/>
    <mergeCell ref="B236:F236"/>
    <mergeCell ref="B237:F237"/>
    <mergeCell ref="B238:F238"/>
    <mergeCell ref="E241:F241"/>
    <mergeCell ref="B242:C242"/>
    <mergeCell ref="E242:F242"/>
    <mergeCell ref="E243:F243"/>
    <mergeCell ref="B253:F253"/>
    <mergeCell ref="B254:F254"/>
    <mergeCell ref="E244:F250"/>
    <mergeCell ref="B251:C252"/>
    <mergeCell ref="D251:F252"/>
    <mergeCell ref="E172:F178"/>
    <mergeCell ref="B179:C180"/>
    <mergeCell ref="D179:F180"/>
    <mergeCell ref="E154:F160"/>
    <mergeCell ref="B161:C162"/>
    <mergeCell ref="D161:F162"/>
    <mergeCell ref="E136:F142"/>
    <mergeCell ref="B143:C144"/>
    <mergeCell ref="D143:F144"/>
    <mergeCell ref="B165:F165"/>
    <mergeCell ref="B166:F166"/>
    <mergeCell ref="B167:F167"/>
    <mergeCell ref="A168:F168"/>
    <mergeCell ref="B169:C169"/>
    <mergeCell ref="E169:F169"/>
    <mergeCell ref="B170:C170"/>
    <mergeCell ref="E170:F170"/>
    <mergeCell ref="E171:F171"/>
    <mergeCell ref="B149:F149"/>
    <mergeCell ref="B163:F163"/>
    <mergeCell ref="B164:F164"/>
    <mergeCell ref="D89:F90"/>
    <mergeCell ref="E64:F70"/>
    <mergeCell ref="B71:C72"/>
    <mergeCell ref="D71:F72"/>
    <mergeCell ref="E46:F52"/>
    <mergeCell ref="B53:C54"/>
    <mergeCell ref="D53:F54"/>
    <mergeCell ref="B75:F75"/>
    <mergeCell ref="B76:F76"/>
    <mergeCell ref="B77:F77"/>
    <mergeCell ref="A78:F78"/>
    <mergeCell ref="B79:C79"/>
    <mergeCell ref="E79:F79"/>
    <mergeCell ref="B80:C80"/>
    <mergeCell ref="E80:F80"/>
    <mergeCell ref="E81:F81"/>
    <mergeCell ref="B59:F59"/>
    <mergeCell ref="A60:F60"/>
    <mergeCell ref="B61:C61"/>
    <mergeCell ref="E61:F61"/>
    <mergeCell ref="B62:C62"/>
    <mergeCell ref="E62:F62"/>
    <mergeCell ref="A53:A54"/>
    <mergeCell ref="A71:A72"/>
  </mergeCells>
  <pageMargins left="0.118055555555556" right="0.7" top="0.75" bottom="0.75" header="0.3" footer="0.3"/>
  <pageSetup paperSize="9" orientation="portrait"/>
  <rowBreaks count="10" manualBreakCount="10">
    <brk id="36" max="16383" man="1"/>
    <brk id="72" max="16383" man="1"/>
    <brk id="108" max="16383" man="1"/>
    <brk id="144" max="16383" man="1"/>
    <brk id="180" max="16383" man="1"/>
    <brk id="216" max="16383" man="1"/>
    <brk id="252" max="16383" man="1"/>
    <brk id="288" max="16383" man="1"/>
    <brk id="324" max="16383" man="1"/>
    <brk id="360" max="16383" man="1"/>
  </row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abSelected="1" zoomScaleNormal="100" workbookViewId="0">
      <selection sqref="A1:J26"/>
    </sheetView>
  </sheetViews>
  <sheetFormatPr defaultColWidth="8.85546875" defaultRowHeight="15.75"/>
  <cols>
    <col min="1" max="1" width="6" style="1" customWidth="1"/>
    <col min="2" max="2" width="23.85546875" style="1" customWidth="1"/>
    <col min="3" max="3" width="18.140625" style="1" customWidth="1"/>
    <col min="4" max="4" width="16.85546875" style="1" customWidth="1"/>
    <col min="5" max="5" width="15.42578125" style="1" customWidth="1"/>
    <col min="6" max="6" width="14.140625" style="1" customWidth="1"/>
    <col min="7" max="7" width="17.7109375" style="1" customWidth="1"/>
    <col min="8" max="8" width="13.5703125" style="1" customWidth="1"/>
    <col min="9" max="9" width="15.85546875" style="1" customWidth="1"/>
    <col min="10" max="10" width="18" style="1" customWidth="1"/>
    <col min="11" max="16384" width="8.85546875" style="1"/>
  </cols>
  <sheetData>
    <row r="1" spans="1:10" ht="16.149999999999999" customHeight="1">
      <c r="A1" s="733" t="s">
        <v>118</v>
      </c>
      <c r="B1" s="734"/>
      <c r="C1" s="734"/>
      <c r="D1" s="734"/>
      <c r="E1" s="734"/>
      <c r="F1" s="734"/>
      <c r="G1" s="734"/>
      <c r="H1" s="734"/>
      <c r="I1" s="734"/>
      <c r="J1" s="735"/>
    </row>
    <row r="2" spans="1:10" ht="16.149999999999999" customHeight="1">
      <c r="A2" s="736" t="s">
        <v>217</v>
      </c>
      <c r="B2" s="737"/>
      <c r="C2" s="737"/>
      <c r="D2" s="737"/>
      <c r="E2" s="737"/>
      <c r="F2" s="737"/>
      <c r="G2" s="737"/>
      <c r="H2" s="737"/>
      <c r="I2" s="737"/>
      <c r="J2" s="738"/>
    </row>
    <row r="3" spans="1:10" ht="16.149999999999999" customHeight="1">
      <c r="A3" s="736" t="s">
        <v>450</v>
      </c>
      <c r="B3" s="737"/>
      <c r="C3" s="737"/>
      <c r="D3" s="737"/>
      <c r="E3" s="737"/>
      <c r="F3" s="737"/>
      <c r="G3" s="737"/>
      <c r="H3" s="737"/>
      <c r="I3" s="737"/>
      <c r="J3" s="738"/>
    </row>
    <row r="4" spans="1:10" ht="16.149999999999999" customHeight="1">
      <c r="A4" s="739" t="s">
        <v>121</v>
      </c>
      <c r="B4" s="740" t="s">
        <v>122</v>
      </c>
      <c r="C4" s="740" t="s">
        <v>123</v>
      </c>
      <c r="D4" s="740" t="s">
        <v>124</v>
      </c>
      <c r="E4" s="740" t="s">
        <v>125</v>
      </c>
      <c r="F4" s="740" t="s">
        <v>126</v>
      </c>
      <c r="G4" s="740" t="s">
        <v>127</v>
      </c>
      <c r="H4" s="740" t="s">
        <v>218</v>
      </c>
      <c r="I4" s="741" t="s">
        <v>219</v>
      </c>
      <c r="J4" s="742" t="s">
        <v>468</v>
      </c>
    </row>
    <row r="5" spans="1:10" ht="16.149999999999999" customHeight="1">
      <c r="A5" s="743" t="s">
        <v>211</v>
      </c>
      <c r="B5" s="744"/>
      <c r="C5" s="740">
        <v>80</v>
      </c>
      <c r="D5" s="740">
        <v>80</v>
      </c>
      <c r="E5" s="740">
        <v>80</v>
      </c>
      <c r="F5" s="740">
        <v>80</v>
      </c>
      <c r="G5" s="740">
        <v>50</v>
      </c>
      <c r="H5" s="745">
        <v>50</v>
      </c>
      <c r="I5" s="741">
        <v>50</v>
      </c>
      <c r="J5" s="740">
        <v>203</v>
      </c>
    </row>
    <row r="6" spans="1:10" ht="30" customHeight="1">
      <c r="A6" s="746">
        <v>1</v>
      </c>
      <c r="B6" s="747" t="s">
        <v>13</v>
      </c>
      <c r="C6" s="748">
        <v>35.5</v>
      </c>
      <c r="D6" s="749">
        <v>41</v>
      </c>
      <c r="E6" s="750">
        <v>17.5</v>
      </c>
      <c r="F6" s="745">
        <v>28.5</v>
      </c>
      <c r="G6" s="751">
        <v>18</v>
      </c>
      <c r="H6" s="745">
        <v>29</v>
      </c>
      <c r="I6" s="752">
        <v>14.5</v>
      </c>
      <c r="J6" s="753">
        <v>161</v>
      </c>
    </row>
    <row r="7" spans="1:10" ht="30" customHeight="1">
      <c r="A7" s="746">
        <v>2</v>
      </c>
      <c r="B7" s="754" t="s">
        <v>19</v>
      </c>
      <c r="C7" s="748">
        <v>68.5</v>
      </c>
      <c r="D7" s="749">
        <v>64</v>
      </c>
      <c r="E7" s="749">
        <v>50.5</v>
      </c>
      <c r="F7" s="745">
        <v>65.5</v>
      </c>
      <c r="G7" s="749">
        <v>46</v>
      </c>
      <c r="H7" s="745">
        <v>45</v>
      </c>
      <c r="I7" s="752">
        <v>30</v>
      </c>
      <c r="J7" s="740">
        <v>174</v>
      </c>
    </row>
    <row r="8" spans="1:10" ht="30" customHeight="1">
      <c r="A8" s="746">
        <v>3</v>
      </c>
      <c r="B8" s="755" t="s">
        <v>24</v>
      </c>
      <c r="C8" s="748">
        <v>64</v>
      </c>
      <c r="D8" s="749">
        <v>58.5</v>
      </c>
      <c r="E8" s="750">
        <v>52</v>
      </c>
      <c r="F8" s="745">
        <v>65</v>
      </c>
      <c r="G8" s="750">
        <v>44</v>
      </c>
      <c r="H8" s="745">
        <v>48.5</v>
      </c>
      <c r="I8" s="752">
        <v>45.5</v>
      </c>
      <c r="J8" s="740">
        <v>138</v>
      </c>
    </row>
    <row r="9" spans="1:10" ht="30" customHeight="1">
      <c r="A9" s="746">
        <v>4</v>
      </c>
      <c r="B9" s="754" t="s">
        <v>28</v>
      </c>
      <c r="C9" s="748">
        <v>65</v>
      </c>
      <c r="D9" s="750">
        <v>58</v>
      </c>
      <c r="E9" s="750">
        <v>65.5</v>
      </c>
      <c r="F9" s="745">
        <v>70.5</v>
      </c>
      <c r="G9" s="750">
        <v>47.5</v>
      </c>
      <c r="H9" s="745">
        <v>47</v>
      </c>
      <c r="I9" s="752">
        <v>44.5</v>
      </c>
      <c r="J9" s="740">
        <v>161</v>
      </c>
    </row>
    <row r="10" spans="1:10" ht="30" customHeight="1">
      <c r="A10" s="746">
        <v>5</v>
      </c>
      <c r="B10" s="754" t="s">
        <v>33</v>
      </c>
      <c r="C10" s="748">
        <v>68.5</v>
      </c>
      <c r="D10" s="750">
        <v>57</v>
      </c>
      <c r="E10" s="750">
        <v>71</v>
      </c>
      <c r="F10" s="745">
        <v>76.5</v>
      </c>
      <c r="G10" s="750">
        <v>46.5</v>
      </c>
      <c r="H10" s="745">
        <v>47.5</v>
      </c>
      <c r="I10" s="752">
        <v>39</v>
      </c>
      <c r="J10" s="740">
        <v>162</v>
      </c>
    </row>
    <row r="11" spans="1:10" ht="30" customHeight="1">
      <c r="A11" s="746">
        <v>6</v>
      </c>
      <c r="B11" s="754" t="s">
        <v>38</v>
      </c>
      <c r="C11" s="748">
        <v>1</v>
      </c>
      <c r="D11" s="750">
        <v>3</v>
      </c>
      <c r="E11" s="750">
        <v>0</v>
      </c>
      <c r="F11" s="745">
        <v>3</v>
      </c>
      <c r="G11" s="750">
        <v>3</v>
      </c>
      <c r="H11" s="745">
        <v>22</v>
      </c>
      <c r="I11" s="752">
        <v>0</v>
      </c>
      <c r="J11" s="740">
        <v>156</v>
      </c>
    </row>
    <row r="12" spans="1:10" ht="30" customHeight="1">
      <c r="A12" s="746">
        <v>7</v>
      </c>
      <c r="B12" s="754" t="s">
        <v>44</v>
      </c>
      <c r="C12" s="748">
        <v>35.5</v>
      </c>
      <c r="D12" s="750">
        <v>42</v>
      </c>
      <c r="E12" s="750">
        <v>33.5</v>
      </c>
      <c r="F12" s="745">
        <v>59</v>
      </c>
      <c r="G12" s="750">
        <v>30</v>
      </c>
      <c r="H12" s="745">
        <v>42.5</v>
      </c>
      <c r="I12" s="752">
        <v>32.5</v>
      </c>
      <c r="J12" s="740">
        <v>132</v>
      </c>
    </row>
    <row r="13" spans="1:10" ht="30" customHeight="1">
      <c r="A13" s="746">
        <v>8</v>
      </c>
      <c r="B13" s="754" t="s">
        <v>50</v>
      </c>
      <c r="C13" s="748">
        <v>57</v>
      </c>
      <c r="D13" s="749">
        <v>65</v>
      </c>
      <c r="E13" s="749">
        <v>54.5</v>
      </c>
      <c r="F13" s="745">
        <v>72.5</v>
      </c>
      <c r="G13" s="749">
        <v>33.5</v>
      </c>
      <c r="H13" s="745">
        <v>49</v>
      </c>
      <c r="I13" s="752">
        <v>36.5</v>
      </c>
      <c r="J13" s="740">
        <v>166</v>
      </c>
    </row>
    <row r="14" spans="1:10" ht="30" customHeight="1">
      <c r="A14" s="746">
        <v>9</v>
      </c>
      <c r="B14" s="754" t="s">
        <v>55</v>
      </c>
      <c r="C14" s="748">
        <v>52.5</v>
      </c>
      <c r="D14" s="749">
        <v>69</v>
      </c>
      <c r="E14" s="749">
        <v>61.5</v>
      </c>
      <c r="F14" s="745">
        <v>75.5</v>
      </c>
      <c r="G14" s="749">
        <v>45</v>
      </c>
      <c r="H14" s="745">
        <v>45</v>
      </c>
      <c r="I14" s="752">
        <v>38.5</v>
      </c>
      <c r="J14" s="740">
        <v>160</v>
      </c>
    </row>
    <row r="15" spans="1:10" ht="30" customHeight="1">
      <c r="A15" s="746">
        <v>10</v>
      </c>
      <c r="B15" s="755" t="s">
        <v>61</v>
      </c>
      <c r="C15" s="748">
        <v>73</v>
      </c>
      <c r="D15" s="749">
        <v>71.5</v>
      </c>
      <c r="E15" s="749">
        <v>70</v>
      </c>
      <c r="F15" s="745">
        <v>73</v>
      </c>
      <c r="G15" s="749">
        <v>47</v>
      </c>
      <c r="H15" s="745">
        <v>43</v>
      </c>
      <c r="I15" s="752">
        <v>44</v>
      </c>
      <c r="J15" s="740">
        <v>168</v>
      </c>
    </row>
    <row r="16" spans="1:10" ht="30" customHeight="1">
      <c r="A16" s="746">
        <v>11</v>
      </c>
      <c r="B16" s="754" t="s">
        <v>65</v>
      </c>
      <c r="C16" s="748">
        <v>76</v>
      </c>
      <c r="D16" s="749">
        <v>77.5</v>
      </c>
      <c r="E16" s="749">
        <v>74.5</v>
      </c>
      <c r="F16" s="745">
        <v>77</v>
      </c>
      <c r="G16" s="749">
        <v>49.5</v>
      </c>
      <c r="H16" s="745">
        <v>47</v>
      </c>
      <c r="I16" s="752">
        <v>48.5</v>
      </c>
      <c r="J16" s="740">
        <v>169</v>
      </c>
    </row>
    <row r="17" spans="1:10" ht="30" customHeight="1">
      <c r="A17" s="746">
        <v>12</v>
      </c>
      <c r="B17" s="754" t="s">
        <v>70</v>
      </c>
      <c r="C17" s="748">
        <v>64</v>
      </c>
      <c r="D17" s="749">
        <v>73</v>
      </c>
      <c r="E17" s="749">
        <v>60.5</v>
      </c>
      <c r="F17" s="745">
        <v>74</v>
      </c>
      <c r="G17" s="749">
        <v>45.5</v>
      </c>
      <c r="H17" s="745">
        <v>46</v>
      </c>
      <c r="I17" s="752">
        <v>41.5</v>
      </c>
      <c r="J17" s="740">
        <v>173</v>
      </c>
    </row>
    <row r="18" spans="1:10" ht="30" customHeight="1">
      <c r="A18" s="746">
        <v>13</v>
      </c>
      <c r="B18" s="754" t="s">
        <v>75</v>
      </c>
      <c r="C18" s="748">
        <v>77.5</v>
      </c>
      <c r="D18" s="749">
        <v>74</v>
      </c>
      <c r="E18" s="749">
        <v>75</v>
      </c>
      <c r="F18" s="745">
        <v>76.5</v>
      </c>
      <c r="G18" s="749">
        <v>45.5</v>
      </c>
      <c r="H18" s="745">
        <v>48.5</v>
      </c>
      <c r="I18" s="752">
        <v>49</v>
      </c>
      <c r="J18" s="740">
        <v>158</v>
      </c>
    </row>
    <row r="19" spans="1:10" ht="30" customHeight="1">
      <c r="A19" s="746">
        <v>14</v>
      </c>
      <c r="B19" s="756" t="s">
        <v>81</v>
      </c>
      <c r="C19" s="748">
        <v>64</v>
      </c>
      <c r="D19" s="749">
        <v>54.5</v>
      </c>
      <c r="E19" s="749">
        <v>49</v>
      </c>
      <c r="F19" s="745">
        <v>59.5</v>
      </c>
      <c r="G19" s="749">
        <v>40.5</v>
      </c>
      <c r="H19" s="745">
        <v>37.5</v>
      </c>
      <c r="I19" s="752">
        <v>38</v>
      </c>
      <c r="J19" s="740">
        <v>166</v>
      </c>
    </row>
    <row r="20" spans="1:10" ht="30" customHeight="1">
      <c r="A20" s="746">
        <v>15</v>
      </c>
      <c r="B20" s="757" t="s">
        <v>131</v>
      </c>
      <c r="C20" s="748">
        <v>78</v>
      </c>
      <c r="D20" s="750">
        <v>72</v>
      </c>
      <c r="E20" s="750">
        <v>73</v>
      </c>
      <c r="F20" s="745">
        <v>79.5</v>
      </c>
      <c r="G20" s="750">
        <v>46</v>
      </c>
      <c r="H20" s="745">
        <v>25</v>
      </c>
      <c r="I20" s="752">
        <v>42</v>
      </c>
      <c r="J20" s="740">
        <v>131</v>
      </c>
    </row>
    <row r="21" spans="1:10" ht="30" customHeight="1">
      <c r="A21" s="746">
        <v>16</v>
      </c>
      <c r="B21" s="755" t="s">
        <v>90</v>
      </c>
      <c r="C21" s="748">
        <v>73.5</v>
      </c>
      <c r="D21" s="750">
        <v>49.5</v>
      </c>
      <c r="E21" s="750">
        <v>53</v>
      </c>
      <c r="F21" s="745">
        <v>66</v>
      </c>
      <c r="G21" s="750">
        <v>47</v>
      </c>
      <c r="H21" s="745">
        <v>45</v>
      </c>
      <c r="I21" s="752">
        <v>46</v>
      </c>
      <c r="J21" s="740">
        <v>127</v>
      </c>
    </row>
    <row r="22" spans="1:10" ht="30" customHeight="1">
      <c r="A22" s="746">
        <v>17</v>
      </c>
      <c r="B22" s="754" t="s">
        <v>94</v>
      </c>
      <c r="C22" s="748">
        <v>76</v>
      </c>
      <c r="D22" s="750">
        <v>77.5</v>
      </c>
      <c r="E22" s="750">
        <v>77.5</v>
      </c>
      <c r="F22" s="745">
        <v>79.5</v>
      </c>
      <c r="G22" s="750">
        <v>47.5</v>
      </c>
      <c r="H22" s="745">
        <v>48</v>
      </c>
      <c r="I22" s="752">
        <v>50</v>
      </c>
      <c r="J22" s="740">
        <v>172</v>
      </c>
    </row>
    <row r="23" spans="1:10" ht="30" customHeight="1">
      <c r="A23" s="746">
        <v>18</v>
      </c>
      <c r="B23" s="756" t="s">
        <v>99</v>
      </c>
      <c r="C23" s="748">
        <v>71.5</v>
      </c>
      <c r="D23" s="750">
        <v>67.5</v>
      </c>
      <c r="E23" s="750">
        <v>58.5</v>
      </c>
      <c r="F23" s="745">
        <v>77</v>
      </c>
      <c r="G23" s="750">
        <v>42</v>
      </c>
      <c r="H23" s="745">
        <v>47</v>
      </c>
      <c r="I23" s="752">
        <v>36</v>
      </c>
      <c r="J23" s="740">
        <v>158</v>
      </c>
    </row>
    <row r="24" spans="1:10" ht="30" customHeight="1">
      <c r="A24" s="746">
        <v>19</v>
      </c>
      <c r="B24" s="756" t="s">
        <v>104</v>
      </c>
      <c r="C24" s="748">
        <v>58</v>
      </c>
      <c r="D24" s="750">
        <v>62.5</v>
      </c>
      <c r="E24" s="750">
        <v>56.5</v>
      </c>
      <c r="F24" s="745">
        <v>49.5</v>
      </c>
      <c r="G24" s="750">
        <v>23.5</v>
      </c>
      <c r="H24" s="745">
        <v>38</v>
      </c>
      <c r="I24" s="752">
        <v>32.5</v>
      </c>
      <c r="J24" s="740">
        <v>149</v>
      </c>
    </row>
    <row r="25" spans="1:10" ht="30" customHeight="1">
      <c r="A25" s="746">
        <v>20</v>
      </c>
      <c r="B25" s="758" t="s">
        <v>109</v>
      </c>
      <c r="C25" s="748">
        <v>78</v>
      </c>
      <c r="D25" s="750">
        <v>80</v>
      </c>
      <c r="E25" s="750">
        <v>79.5</v>
      </c>
      <c r="F25" s="745">
        <v>80</v>
      </c>
      <c r="G25" s="750">
        <v>50</v>
      </c>
      <c r="H25" s="745">
        <v>47</v>
      </c>
      <c r="I25" s="752">
        <v>49.5</v>
      </c>
      <c r="J25" s="740">
        <v>173</v>
      </c>
    </row>
    <row r="26" spans="1:10" ht="30" customHeight="1" thickBot="1">
      <c r="A26" s="759">
        <v>21</v>
      </c>
      <c r="B26" s="760" t="s">
        <v>113</v>
      </c>
      <c r="C26" s="761">
        <v>58</v>
      </c>
      <c r="D26" s="762">
        <v>57</v>
      </c>
      <c r="E26" s="762">
        <v>43</v>
      </c>
      <c r="F26" s="763">
        <v>73</v>
      </c>
      <c r="G26" s="762">
        <v>43</v>
      </c>
      <c r="H26" s="763">
        <v>39</v>
      </c>
      <c r="I26" s="764">
        <v>38</v>
      </c>
      <c r="J26" s="740">
        <v>150</v>
      </c>
    </row>
  </sheetData>
  <mergeCells count="4">
    <mergeCell ref="A5:B5"/>
    <mergeCell ref="A1:J1"/>
    <mergeCell ref="A2:J2"/>
    <mergeCell ref="A3:J3"/>
  </mergeCells>
  <pageMargins left="0.28999999999999998" right="0.23" top="0.32" bottom="0.46" header="0.3" footer="0.3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PROFILE</vt:lpstr>
      <vt:lpstr>RS PA I</vt:lpstr>
      <vt:lpstr>RS HY</vt:lpstr>
      <vt:lpstr>RC PA I</vt:lpstr>
      <vt:lpstr>RC HY</vt:lpstr>
      <vt:lpstr>half yearly 40</vt:lpstr>
      <vt:lpstr>RS PA II</vt:lpstr>
      <vt:lpstr>RC PA II</vt:lpstr>
      <vt:lpstr>final 80</vt:lpstr>
      <vt:lpstr>RC FINAL</vt:lpstr>
      <vt:lpstr>RS FINAL</vt:lpstr>
      <vt:lpstr>ATTENDANCE REC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pooja mahajan</cp:lastModifiedBy>
  <cp:lastPrinted>2024-03-23T05:48:12Z</cp:lastPrinted>
  <dcterms:created xsi:type="dcterms:W3CDTF">2022-01-28T06:41:00Z</dcterms:created>
  <dcterms:modified xsi:type="dcterms:W3CDTF">2024-03-23T05:49:05Z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7469D7B2F87349E0BDC4D80AA554AE42</vt:lpwstr>
  </property>
  <property fmtid="{D5CDD505-2E9C-101B-9397-08002B2CF9AE}" pid="3" name="KSOProductBuildVer">
    <vt:lpwstr>1033-12.2.0.13359</vt:lpwstr>
  </property>
</Properties>
</file>